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rocha\Desktop\UEPR_PUBLICAÇÕES\BE_IMP&amp;EXP 2016 - 2019\"/>
    </mc:Choice>
  </mc:AlternateContent>
  <bookViews>
    <workbookView xWindow="0" yWindow="0" windowWidth="19320" windowHeight="9144"/>
  </bookViews>
  <sheets>
    <sheet name="INDICE" sheetId="2" r:id="rId1"/>
    <sheet name="A.1" sheetId="30" r:id="rId2"/>
    <sheet name="A.2" sheetId="31" r:id="rId3"/>
    <sheet name="A.3" sheetId="32" r:id="rId4"/>
    <sheet name="A.4" sheetId="33" r:id="rId5"/>
    <sheet name="A.5" sheetId="34" r:id="rId6"/>
    <sheet name="A.6" sheetId="35" r:id="rId7"/>
    <sheet name="A.7" sheetId="36" r:id="rId8"/>
    <sheet name="A.8" sheetId="38" r:id="rId9"/>
    <sheet name="A.9" sheetId="37" r:id="rId10"/>
    <sheet name="A.10" sheetId="39" r:id="rId11"/>
    <sheet name="A.11" sheetId="40" r:id="rId12"/>
    <sheet name="A.12" sheetId="41" r:id="rId13"/>
  </sheets>
  <definedNames>
    <definedName name="_xlnm._FilterDatabase" localSheetId="5" hidden="1">A.5!$A$6:$AB$6</definedName>
    <definedName name="_xlnm._FilterDatabase" localSheetId="7" hidden="1">A.7!$A$7:$AA$145</definedName>
  </definedNames>
  <calcPr calcId="162913"/>
</workbook>
</file>

<file path=xl/calcChain.xml><?xml version="1.0" encoding="utf-8"?>
<calcChain xmlns="http://schemas.openxmlformats.org/spreadsheetml/2006/main">
  <c r="D12" i="34" l="1"/>
  <c r="K20" i="30" l="1"/>
  <c r="L27" i="41" l="1"/>
  <c r="M27" i="41"/>
  <c r="N27" i="41"/>
  <c r="O27" i="41"/>
  <c r="W27" i="41" s="1"/>
  <c r="P27" i="41"/>
  <c r="Q27" i="41"/>
  <c r="R27" i="41"/>
  <c r="Z27" i="41" s="1"/>
  <c r="D27" i="41"/>
  <c r="E27" i="41"/>
  <c r="F27" i="41"/>
  <c r="G27" i="41"/>
  <c r="H27" i="41"/>
  <c r="I27" i="41"/>
  <c r="L22" i="40"/>
  <c r="M22" i="40"/>
  <c r="N22" i="40"/>
  <c r="O22" i="40"/>
  <c r="P22" i="40"/>
  <c r="Q22" i="40"/>
  <c r="R22" i="40"/>
  <c r="D22" i="40"/>
  <c r="E22" i="40"/>
  <c r="F22" i="40"/>
  <c r="V22" i="40" s="1"/>
  <c r="G22" i="40"/>
  <c r="H22" i="40"/>
  <c r="X22" i="40" s="1"/>
  <c r="I22" i="40"/>
  <c r="J22" i="40"/>
  <c r="Z22" i="40" s="1"/>
  <c r="H14" i="39"/>
  <c r="L14" i="39" s="1"/>
  <c r="I14" i="39"/>
  <c r="J14" i="39"/>
  <c r="D14" i="39"/>
  <c r="E14" i="39"/>
  <c r="M14" i="39" s="1"/>
  <c r="F14" i="39"/>
  <c r="N14" i="39" s="1"/>
  <c r="J13" i="38"/>
  <c r="K13" i="38"/>
  <c r="G14" i="38"/>
  <c r="H14" i="38"/>
  <c r="D14" i="38"/>
  <c r="J14" i="38" s="1"/>
  <c r="E14" i="38"/>
  <c r="K14" i="38" s="1"/>
  <c r="N7" i="37"/>
  <c r="O7" i="37"/>
  <c r="P7" i="37"/>
  <c r="Q7" i="37"/>
  <c r="N8" i="37"/>
  <c r="O8" i="37"/>
  <c r="P8" i="37"/>
  <c r="Q8" i="37"/>
  <c r="N9" i="37"/>
  <c r="O9" i="37"/>
  <c r="P9" i="37"/>
  <c r="Q9" i="37"/>
  <c r="N10" i="37"/>
  <c r="O10" i="37"/>
  <c r="P10" i="37"/>
  <c r="Q10" i="37"/>
  <c r="N11" i="37"/>
  <c r="O11" i="37"/>
  <c r="P11" i="37"/>
  <c r="Q11" i="37"/>
  <c r="N12" i="37"/>
  <c r="O12" i="37"/>
  <c r="P12" i="37"/>
  <c r="Q12" i="37"/>
  <c r="N13" i="37"/>
  <c r="O13" i="37"/>
  <c r="P13" i="37"/>
  <c r="Q13" i="37"/>
  <c r="O14" i="37"/>
  <c r="I14" i="37"/>
  <c r="N14" i="37" s="1"/>
  <c r="J14" i="37"/>
  <c r="K14" i="37"/>
  <c r="L14" i="37"/>
  <c r="D14" i="37"/>
  <c r="E14" i="37"/>
  <c r="F14" i="37"/>
  <c r="P14" i="37" s="1"/>
  <c r="G14" i="37"/>
  <c r="Q14" i="37" s="1"/>
  <c r="L144" i="36"/>
  <c r="M144" i="36"/>
  <c r="N144" i="36"/>
  <c r="O144" i="36"/>
  <c r="P144" i="36"/>
  <c r="Q144" i="36"/>
  <c r="R144" i="36"/>
  <c r="D144" i="36"/>
  <c r="E144" i="36"/>
  <c r="F144" i="36"/>
  <c r="G144" i="36"/>
  <c r="H144" i="36"/>
  <c r="I144" i="36"/>
  <c r="J144" i="36"/>
  <c r="R14" i="35"/>
  <c r="J14" i="35"/>
  <c r="K14" i="35"/>
  <c r="L14" i="35"/>
  <c r="M14" i="35"/>
  <c r="N14" i="35"/>
  <c r="D14" i="35"/>
  <c r="P14" i="35" s="1"/>
  <c r="E14" i="35"/>
  <c r="Q14" i="35" s="1"/>
  <c r="F14" i="35"/>
  <c r="G14" i="35"/>
  <c r="S14" i="35" s="1"/>
  <c r="H14" i="35"/>
  <c r="T14" i="35" s="1"/>
  <c r="M109" i="34"/>
  <c r="N109" i="34"/>
  <c r="O109" i="34"/>
  <c r="P109" i="34"/>
  <c r="Q109" i="34"/>
  <c r="R109" i="34"/>
  <c r="S109" i="34"/>
  <c r="E109" i="34"/>
  <c r="F109" i="34"/>
  <c r="G109" i="34"/>
  <c r="H109" i="34"/>
  <c r="I109" i="34"/>
  <c r="J109" i="34"/>
  <c r="K109" i="34"/>
  <c r="AA109" i="34" s="1"/>
  <c r="N14" i="33"/>
  <c r="H14" i="33"/>
  <c r="I14" i="33"/>
  <c r="J14" i="33"/>
  <c r="D14" i="33"/>
  <c r="L14" i="33" s="1"/>
  <c r="E14" i="33"/>
  <c r="M14" i="33" s="1"/>
  <c r="F14" i="33"/>
  <c r="C7" i="33"/>
  <c r="C14" i="33" s="1"/>
  <c r="K14" i="33" s="1"/>
  <c r="C8" i="33"/>
  <c r="C9" i="33"/>
  <c r="C10" i="33"/>
  <c r="C11" i="33"/>
  <c r="C12" i="33"/>
  <c r="C13" i="33"/>
  <c r="G7" i="33"/>
  <c r="G14" i="33" s="1"/>
  <c r="G8" i="33"/>
  <c r="G9" i="33"/>
  <c r="G10" i="33"/>
  <c r="G11" i="33"/>
  <c r="G12" i="33"/>
  <c r="G13" i="33"/>
  <c r="L20" i="32"/>
  <c r="M20" i="32"/>
  <c r="N20" i="32"/>
  <c r="O20" i="32"/>
  <c r="P20" i="32"/>
  <c r="Q20" i="32"/>
  <c r="R20" i="32"/>
  <c r="D20" i="32"/>
  <c r="T20" i="32" s="1"/>
  <c r="E20" i="32"/>
  <c r="F20" i="32"/>
  <c r="G20" i="32"/>
  <c r="H20" i="32"/>
  <c r="X20" i="32" s="1"/>
  <c r="I20" i="32"/>
  <c r="J20" i="32"/>
  <c r="L16" i="31"/>
  <c r="M16" i="31"/>
  <c r="N16" i="31"/>
  <c r="O16" i="31"/>
  <c r="P16" i="31"/>
  <c r="Q16" i="31"/>
  <c r="R16" i="31"/>
  <c r="D16" i="31"/>
  <c r="E16" i="31"/>
  <c r="F16" i="31"/>
  <c r="V16" i="31" s="1"/>
  <c r="G16" i="31"/>
  <c r="H16" i="31"/>
  <c r="I16" i="31"/>
  <c r="J16" i="31"/>
  <c r="Z16" i="31" s="1"/>
  <c r="T7" i="40"/>
  <c r="U7" i="40"/>
  <c r="V7" i="40"/>
  <c r="W7" i="40"/>
  <c r="X7" i="40"/>
  <c r="Y7" i="40"/>
  <c r="Z7" i="40"/>
  <c r="T8" i="40"/>
  <c r="U8" i="40"/>
  <c r="V8" i="40"/>
  <c r="W8" i="40"/>
  <c r="X8" i="40"/>
  <c r="Y8" i="40"/>
  <c r="Z8" i="40"/>
  <c r="T9" i="40"/>
  <c r="U9" i="40"/>
  <c r="V9" i="40"/>
  <c r="W9" i="40"/>
  <c r="X9" i="40"/>
  <c r="Y9" i="40"/>
  <c r="Z9" i="40"/>
  <c r="T10" i="40"/>
  <c r="U10" i="40"/>
  <c r="V10" i="40"/>
  <c r="W10" i="40"/>
  <c r="X10" i="40"/>
  <c r="Y10" i="40"/>
  <c r="Z10" i="40"/>
  <c r="T11" i="40"/>
  <c r="U11" i="40"/>
  <c r="V11" i="40"/>
  <c r="W11" i="40"/>
  <c r="X11" i="40"/>
  <c r="Y11" i="40"/>
  <c r="Z11" i="40"/>
  <c r="T12" i="40"/>
  <c r="U12" i="40"/>
  <c r="V12" i="40"/>
  <c r="W12" i="40"/>
  <c r="X12" i="40"/>
  <c r="Y12" i="40"/>
  <c r="Z12" i="40"/>
  <c r="T13" i="40"/>
  <c r="U13" i="40"/>
  <c r="V13" i="40"/>
  <c r="W13" i="40"/>
  <c r="X13" i="40"/>
  <c r="Y13" i="40"/>
  <c r="Z13" i="40"/>
  <c r="T14" i="40"/>
  <c r="U14" i="40"/>
  <c r="V14" i="40"/>
  <c r="W14" i="40"/>
  <c r="X14" i="40"/>
  <c r="Y14" i="40"/>
  <c r="Z14" i="40"/>
  <c r="T15" i="40"/>
  <c r="U15" i="40"/>
  <c r="V15" i="40"/>
  <c r="W15" i="40"/>
  <c r="X15" i="40"/>
  <c r="Y15" i="40"/>
  <c r="Z15" i="40"/>
  <c r="T16" i="40"/>
  <c r="U16" i="40"/>
  <c r="V16" i="40"/>
  <c r="W16" i="40"/>
  <c r="X16" i="40"/>
  <c r="Y16" i="40"/>
  <c r="Z16" i="40"/>
  <c r="T17" i="40"/>
  <c r="U17" i="40"/>
  <c r="V17" i="40"/>
  <c r="W17" i="40"/>
  <c r="X17" i="40"/>
  <c r="Y17" i="40"/>
  <c r="Z17" i="40"/>
  <c r="T18" i="40"/>
  <c r="U18" i="40"/>
  <c r="V18" i="40"/>
  <c r="W18" i="40"/>
  <c r="X18" i="40"/>
  <c r="Y18" i="40"/>
  <c r="Z18" i="40"/>
  <c r="T19" i="40"/>
  <c r="U19" i="40"/>
  <c r="V19" i="40"/>
  <c r="W19" i="40"/>
  <c r="X19" i="40"/>
  <c r="Y19" i="40"/>
  <c r="Z19" i="40"/>
  <c r="T20" i="40"/>
  <c r="U20" i="40"/>
  <c r="V20" i="40"/>
  <c r="W20" i="40"/>
  <c r="X20" i="40"/>
  <c r="Y20" i="40"/>
  <c r="Z20" i="40"/>
  <c r="T21" i="40"/>
  <c r="U21" i="40"/>
  <c r="V21" i="40"/>
  <c r="W21" i="40"/>
  <c r="X21" i="40"/>
  <c r="Y21" i="40"/>
  <c r="Z21" i="40"/>
  <c r="L7" i="39"/>
  <c r="M7" i="39"/>
  <c r="N7" i="39"/>
  <c r="L8" i="39"/>
  <c r="M8" i="39"/>
  <c r="N8" i="39"/>
  <c r="L9" i="39"/>
  <c r="M9" i="39"/>
  <c r="N9" i="39"/>
  <c r="L10" i="39"/>
  <c r="M10" i="39"/>
  <c r="N10" i="39"/>
  <c r="L11" i="39"/>
  <c r="M11" i="39"/>
  <c r="N11" i="39"/>
  <c r="L12" i="39"/>
  <c r="M12" i="39"/>
  <c r="N12" i="39"/>
  <c r="L13" i="39"/>
  <c r="M13" i="39"/>
  <c r="N13" i="39"/>
  <c r="J7" i="38"/>
  <c r="K7" i="38"/>
  <c r="J8" i="38"/>
  <c r="K8" i="38"/>
  <c r="J9" i="38"/>
  <c r="K9" i="38"/>
  <c r="J10" i="38"/>
  <c r="K10" i="38"/>
  <c r="J11" i="38"/>
  <c r="K11" i="38"/>
  <c r="J12" i="38"/>
  <c r="K12" i="38"/>
  <c r="T8" i="36"/>
  <c r="U8" i="36"/>
  <c r="V8" i="36"/>
  <c r="W8" i="36"/>
  <c r="X8" i="36"/>
  <c r="Y8" i="36"/>
  <c r="Z8" i="36"/>
  <c r="T9" i="36"/>
  <c r="U9" i="36"/>
  <c r="V9" i="36"/>
  <c r="W9" i="36"/>
  <c r="X9" i="36"/>
  <c r="Y9" i="36"/>
  <c r="Z9" i="36"/>
  <c r="T10" i="36"/>
  <c r="U10" i="36"/>
  <c r="V10" i="36"/>
  <c r="W10" i="36"/>
  <c r="X10" i="36"/>
  <c r="Y10" i="36"/>
  <c r="Z10" i="36"/>
  <c r="T11" i="36"/>
  <c r="U11" i="36"/>
  <c r="V11" i="36"/>
  <c r="W11" i="36"/>
  <c r="X11" i="36"/>
  <c r="Y11" i="36"/>
  <c r="Z11" i="36"/>
  <c r="T12" i="36"/>
  <c r="U12" i="36"/>
  <c r="V12" i="36"/>
  <c r="W12" i="36"/>
  <c r="X12" i="36"/>
  <c r="Y12" i="36"/>
  <c r="Z12" i="36"/>
  <c r="T13" i="36"/>
  <c r="U13" i="36"/>
  <c r="V13" i="36"/>
  <c r="W13" i="36"/>
  <c r="X13" i="36"/>
  <c r="Y13" i="36"/>
  <c r="Z13" i="36"/>
  <c r="T14" i="36"/>
  <c r="U14" i="36"/>
  <c r="V14" i="36"/>
  <c r="W14" i="36"/>
  <c r="X14" i="36"/>
  <c r="Y14" i="36"/>
  <c r="Z14" i="36"/>
  <c r="T15" i="36"/>
  <c r="U15" i="36"/>
  <c r="V15" i="36"/>
  <c r="W15" i="36"/>
  <c r="X15" i="36"/>
  <c r="Y15" i="36"/>
  <c r="Z15" i="36"/>
  <c r="T16" i="36"/>
  <c r="U16" i="36"/>
  <c r="V16" i="36"/>
  <c r="W16" i="36"/>
  <c r="X16" i="36"/>
  <c r="Y16" i="36"/>
  <c r="Z16" i="36"/>
  <c r="T17" i="36"/>
  <c r="U17" i="36"/>
  <c r="V17" i="36"/>
  <c r="W17" i="36"/>
  <c r="X17" i="36"/>
  <c r="Y17" i="36"/>
  <c r="Z17" i="36"/>
  <c r="T18" i="36"/>
  <c r="U18" i="36"/>
  <c r="V18" i="36"/>
  <c r="W18" i="36"/>
  <c r="X18" i="36"/>
  <c r="Y18" i="36"/>
  <c r="Z18" i="36"/>
  <c r="T19" i="36"/>
  <c r="U19" i="36"/>
  <c r="V19" i="36"/>
  <c r="W19" i="36"/>
  <c r="X19" i="36"/>
  <c r="Y19" i="36"/>
  <c r="Z19" i="36"/>
  <c r="T20" i="36"/>
  <c r="U20" i="36"/>
  <c r="V20" i="36"/>
  <c r="W20" i="36"/>
  <c r="X20" i="36"/>
  <c r="Y20" i="36"/>
  <c r="Z20" i="36"/>
  <c r="T21" i="36"/>
  <c r="U21" i="36"/>
  <c r="V21" i="36"/>
  <c r="W21" i="36"/>
  <c r="X21" i="36"/>
  <c r="Y21" i="36"/>
  <c r="Z21" i="36"/>
  <c r="T22" i="36"/>
  <c r="U22" i="36"/>
  <c r="V22" i="36"/>
  <c r="W22" i="36"/>
  <c r="X22" i="36"/>
  <c r="Y22" i="36"/>
  <c r="Z22" i="36"/>
  <c r="T23" i="36"/>
  <c r="U23" i="36"/>
  <c r="V23" i="36"/>
  <c r="W23" i="36"/>
  <c r="X23" i="36"/>
  <c r="Y23" i="36"/>
  <c r="Z23" i="36"/>
  <c r="T24" i="36"/>
  <c r="U24" i="36"/>
  <c r="V24" i="36"/>
  <c r="W24" i="36"/>
  <c r="X24" i="36"/>
  <c r="Y24" i="36"/>
  <c r="Z24" i="36"/>
  <c r="T25" i="36"/>
  <c r="U25" i="36"/>
  <c r="V25" i="36"/>
  <c r="W25" i="36"/>
  <c r="X25" i="36"/>
  <c r="Y25" i="36"/>
  <c r="Z25" i="36"/>
  <c r="T26" i="36"/>
  <c r="U26" i="36"/>
  <c r="V26" i="36"/>
  <c r="W26" i="36"/>
  <c r="X26" i="36"/>
  <c r="Y26" i="36"/>
  <c r="Z26" i="36"/>
  <c r="T27" i="36"/>
  <c r="U27" i="36"/>
  <c r="V27" i="36"/>
  <c r="W27" i="36"/>
  <c r="X27" i="36"/>
  <c r="Y27" i="36"/>
  <c r="Z27" i="36"/>
  <c r="T28" i="36"/>
  <c r="U28" i="36"/>
  <c r="V28" i="36"/>
  <c r="W28" i="36"/>
  <c r="X28" i="36"/>
  <c r="Y28" i="36"/>
  <c r="Z28" i="36"/>
  <c r="T29" i="36"/>
  <c r="U29" i="36"/>
  <c r="V29" i="36"/>
  <c r="W29" i="36"/>
  <c r="X29" i="36"/>
  <c r="Y29" i="36"/>
  <c r="Z29" i="36"/>
  <c r="T30" i="36"/>
  <c r="U30" i="36"/>
  <c r="V30" i="36"/>
  <c r="W30" i="36"/>
  <c r="X30" i="36"/>
  <c r="Y30" i="36"/>
  <c r="Z30" i="36"/>
  <c r="T31" i="36"/>
  <c r="U31" i="36"/>
  <c r="V31" i="36"/>
  <c r="W31" i="36"/>
  <c r="X31" i="36"/>
  <c r="Y31" i="36"/>
  <c r="Z31" i="36"/>
  <c r="T32" i="36"/>
  <c r="U32" i="36"/>
  <c r="V32" i="36"/>
  <c r="W32" i="36"/>
  <c r="X32" i="36"/>
  <c r="Y32" i="36"/>
  <c r="Z32" i="36"/>
  <c r="T33" i="36"/>
  <c r="U33" i="36"/>
  <c r="V33" i="36"/>
  <c r="W33" i="36"/>
  <c r="X33" i="36"/>
  <c r="Y33" i="36"/>
  <c r="Z33" i="36"/>
  <c r="T34" i="36"/>
  <c r="U34" i="36"/>
  <c r="V34" i="36"/>
  <c r="W34" i="36"/>
  <c r="X34" i="36"/>
  <c r="Y34" i="36"/>
  <c r="Z34" i="36"/>
  <c r="T35" i="36"/>
  <c r="U35" i="36"/>
  <c r="V35" i="36"/>
  <c r="W35" i="36"/>
  <c r="X35" i="36"/>
  <c r="Y35" i="36"/>
  <c r="Z35" i="36"/>
  <c r="T36" i="36"/>
  <c r="U36" i="36"/>
  <c r="V36" i="36"/>
  <c r="W36" i="36"/>
  <c r="X36" i="36"/>
  <c r="Y36" i="36"/>
  <c r="Z36" i="36"/>
  <c r="T37" i="36"/>
  <c r="U37" i="36"/>
  <c r="V37" i="36"/>
  <c r="W37" i="36"/>
  <c r="X37" i="36"/>
  <c r="Y37" i="36"/>
  <c r="Z37" i="36"/>
  <c r="T38" i="36"/>
  <c r="U38" i="36"/>
  <c r="V38" i="36"/>
  <c r="W38" i="36"/>
  <c r="X38" i="36"/>
  <c r="Y38" i="36"/>
  <c r="Z38" i="36"/>
  <c r="T39" i="36"/>
  <c r="U39" i="36"/>
  <c r="V39" i="36"/>
  <c r="W39" i="36"/>
  <c r="X39" i="36"/>
  <c r="Y39" i="36"/>
  <c r="Z39" i="36"/>
  <c r="T40" i="36"/>
  <c r="U40" i="36"/>
  <c r="V40" i="36"/>
  <c r="W40" i="36"/>
  <c r="X40" i="36"/>
  <c r="Y40" i="36"/>
  <c r="Z40" i="36"/>
  <c r="T41" i="36"/>
  <c r="U41" i="36"/>
  <c r="V41" i="36"/>
  <c r="W41" i="36"/>
  <c r="X41" i="36"/>
  <c r="Y41" i="36"/>
  <c r="Z41" i="36"/>
  <c r="T42" i="36"/>
  <c r="U42" i="36"/>
  <c r="V42" i="36"/>
  <c r="W42" i="36"/>
  <c r="X42" i="36"/>
  <c r="Y42" i="36"/>
  <c r="Z42" i="36"/>
  <c r="T43" i="36"/>
  <c r="U43" i="36"/>
  <c r="V43" i="36"/>
  <c r="W43" i="36"/>
  <c r="X43" i="36"/>
  <c r="Y43" i="36"/>
  <c r="Z43" i="36"/>
  <c r="T44" i="36"/>
  <c r="U44" i="36"/>
  <c r="V44" i="36"/>
  <c r="W44" i="36"/>
  <c r="X44" i="36"/>
  <c r="Y44" i="36"/>
  <c r="Z44" i="36"/>
  <c r="T45" i="36"/>
  <c r="U45" i="36"/>
  <c r="V45" i="36"/>
  <c r="W45" i="36"/>
  <c r="X45" i="36"/>
  <c r="Y45" i="36"/>
  <c r="Z45" i="36"/>
  <c r="T46" i="36"/>
  <c r="U46" i="36"/>
  <c r="V46" i="36"/>
  <c r="W46" i="36"/>
  <c r="X46" i="36"/>
  <c r="Y46" i="36"/>
  <c r="Z46" i="36"/>
  <c r="T47" i="36"/>
  <c r="U47" i="36"/>
  <c r="V47" i="36"/>
  <c r="W47" i="36"/>
  <c r="X47" i="36"/>
  <c r="Y47" i="36"/>
  <c r="Z47" i="36"/>
  <c r="T48" i="36"/>
  <c r="U48" i="36"/>
  <c r="V48" i="36"/>
  <c r="W48" i="36"/>
  <c r="X48" i="36"/>
  <c r="Y48" i="36"/>
  <c r="Z48" i="36"/>
  <c r="T49" i="36"/>
  <c r="U49" i="36"/>
  <c r="V49" i="36"/>
  <c r="W49" i="36"/>
  <c r="X49" i="36"/>
  <c r="Y49" i="36"/>
  <c r="Z49" i="36"/>
  <c r="T50" i="36"/>
  <c r="U50" i="36"/>
  <c r="V50" i="36"/>
  <c r="W50" i="36"/>
  <c r="X50" i="36"/>
  <c r="Y50" i="36"/>
  <c r="Z50" i="36"/>
  <c r="T51" i="36"/>
  <c r="U51" i="36"/>
  <c r="V51" i="36"/>
  <c r="W51" i="36"/>
  <c r="X51" i="36"/>
  <c r="Y51" i="36"/>
  <c r="Z51" i="36"/>
  <c r="T52" i="36"/>
  <c r="U52" i="36"/>
  <c r="V52" i="36"/>
  <c r="W52" i="36"/>
  <c r="X52" i="36"/>
  <c r="Y52" i="36"/>
  <c r="Z52" i="36"/>
  <c r="T53" i="36"/>
  <c r="U53" i="36"/>
  <c r="V53" i="36"/>
  <c r="W53" i="36"/>
  <c r="X53" i="36"/>
  <c r="Y53" i="36"/>
  <c r="Z53" i="36"/>
  <c r="T54" i="36"/>
  <c r="U54" i="36"/>
  <c r="V54" i="36"/>
  <c r="W54" i="36"/>
  <c r="X54" i="36"/>
  <c r="Y54" i="36"/>
  <c r="Z54" i="36"/>
  <c r="T55" i="36"/>
  <c r="U55" i="36"/>
  <c r="V55" i="36"/>
  <c r="W55" i="36"/>
  <c r="X55" i="36"/>
  <c r="Y55" i="36"/>
  <c r="Z55" i="36"/>
  <c r="T56" i="36"/>
  <c r="U56" i="36"/>
  <c r="V56" i="36"/>
  <c r="W56" i="36"/>
  <c r="X56" i="36"/>
  <c r="Y56" i="36"/>
  <c r="Z56" i="36"/>
  <c r="T57" i="36"/>
  <c r="U57" i="36"/>
  <c r="V57" i="36"/>
  <c r="W57" i="36"/>
  <c r="X57" i="36"/>
  <c r="Y57" i="36"/>
  <c r="Z57" i="36"/>
  <c r="T58" i="36"/>
  <c r="U58" i="36"/>
  <c r="V58" i="36"/>
  <c r="W58" i="36"/>
  <c r="X58" i="36"/>
  <c r="Y58" i="36"/>
  <c r="Z58" i="36"/>
  <c r="T59" i="36"/>
  <c r="U59" i="36"/>
  <c r="V59" i="36"/>
  <c r="W59" i="36"/>
  <c r="X59" i="36"/>
  <c r="Y59" i="36"/>
  <c r="Z59" i="36"/>
  <c r="T60" i="36"/>
  <c r="U60" i="36"/>
  <c r="V60" i="36"/>
  <c r="W60" i="36"/>
  <c r="X60" i="36"/>
  <c r="Y60" i="36"/>
  <c r="Z60" i="36"/>
  <c r="T61" i="36"/>
  <c r="U61" i="36"/>
  <c r="V61" i="36"/>
  <c r="W61" i="36"/>
  <c r="X61" i="36"/>
  <c r="Y61" i="36"/>
  <c r="Z61" i="36"/>
  <c r="T62" i="36"/>
  <c r="U62" i="36"/>
  <c r="V62" i="36"/>
  <c r="W62" i="36"/>
  <c r="X62" i="36"/>
  <c r="Y62" i="36"/>
  <c r="Z62" i="36"/>
  <c r="T63" i="36"/>
  <c r="U63" i="36"/>
  <c r="V63" i="36"/>
  <c r="W63" i="36"/>
  <c r="X63" i="36"/>
  <c r="Y63" i="36"/>
  <c r="Z63" i="36"/>
  <c r="T64" i="36"/>
  <c r="U64" i="36"/>
  <c r="V64" i="36"/>
  <c r="W64" i="36"/>
  <c r="X64" i="36"/>
  <c r="Y64" i="36"/>
  <c r="Z64" i="36"/>
  <c r="T65" i="36"/>
  <c r="U65" i="36"/>
  <c r="V65" i="36"/>
  <c r="W65" i="36"/>
  <c r="X65" i="36"/>
  <c r="Y65" i="36"/>
  <c r="Z65" i="36"/>
  <c r="T66" i="36"/>
  <c r="U66" i="36"/>
  <c r="V66" i="36"/>
  <c r="W66" i="36"/>
  <c r="X66" i="36"/>
  <c r="Y66" i="36"/>
  <c r="Z66" i="36"/>
  <c r="T67" i="36"/>
  <c r="U67" i="36"/>
  <c r="V67" i="36"/>
  <c r="W67" i="36"/>
  <c r="X67" i="36"/>
  <c r="Y67" i="36"/>
  <c r="Z67" i="36"/>
  <c r="T68" i="36"/>
  <c r="U68" i="36"/>
  <c r="V68" i="36"/>
  <c r="W68" i="36"/>
  <c r="X68" i="36"/>
  <c r="Y68" i="36"/>
  <c r="Z68" i="36"/>
  <c r="T69" i="36"/>
  <c r="U69" i="36"/>
  <c r="V69" i="36"/>
  <c r="W69" i="36"/>
  <c r="X69" i="36"/>
  <c r="Y69" i="36"/>
  <c r="Z69" i="36"/>
  <c r="T70" i="36"/>
  <c r="U70" i="36"/>
  <c r="V70" i="36"/>
  <c r="W70" i="36"/>
  <c r="X70" i="36"/>
  <c r="Y70" i="36"/>
  <c r="Z70" i="36"/>
  <c r="T71" i="36"/>
  <c r="U71" i="36"/>
  <c r="V71" i="36"/>
  <c r="W71" i="36"/>
  <c r="X71" i="36"/>
  <c r="Y71" i="36"/>
  <c r="Z71" i="36"/>
  <c r="T72" i="36"/>
  <c r="U72" i="36"/>
  <c r="V72" i="36"/>
  <c r="W72" i="36"/>
  <c r="X72" i="36"/>
  <c r="Y72" i="36"/>
  <c r="Z72" i="36"/>
  <c r="T73" i="36"/>
  <c r="U73" i="36"/>
  <c r="V73" i="36"/>
  <c r="W73" i="36"/>
  <c r="X73" i="36"/>
  <c r="Y73" i="36"/>
  <c r="Z73" i="36"/>
  <c r="T74" i="36"/>
  <c r="U74" i="36"/>
  <c r="V74" i="36"/>
  <c r="W74" i="36"/>
  <c r="X74" i="36"/>
  <c r="Y74" i="36"/>
  <c r="Z74" i="36"/>
  <c r="T75" i="36"/>
  <c r="U75" i="36"/>
  <c r="V75" i="36"/>
  <c r="W75" i="36"/>
  <c r="X75" i="36"/>
  <c r="Y75" i="36"/>
  <c r="Z75" i="36"/>
  <c r="T76" i="36"/>
  <c r="U76" i="36"/>
  <c r="V76" i="36"/>
  <c r="W76" i="36"/>
  <c r="X76" i="36"/>
  <c r="Y76" i="36"/>
  <c r="Z76" i="36"/>
  <c r="T77" i="36"/>
  <c r="U77" i="36"/>
  <c r="V77" i="36"/>
  <c r="W77" i="36"/>
  <c r="X77" i="36"/>
  <c r="Y77" i="36"/>
  <c r="Z77" i="36"/>
  <c r="T78" i="36"/>
  <c r="U78" i="36"/>
  <c r="V78" i="36"/>
  <c r="W78" i="36"/>
  <c r="X78" i="36"/>
  <c r="Y78" i="36"/>
  <c r="Z78" i="36"/>
  <c r="T79" i="36"/>
  <c r="U79" i="36"/>
  <c r="V79" i="36"/>
  <c r="W79" i="36"/>
  <c r="X79" i="36"/>
  <c r="Y79" i="36"/>
  <c r="Z79" i="36"/>
  <c r="T80" i="36"/>
  <c r="U80" i="36"/>
  <c r="V80" i="36"/>
  <c r="W80" i="36"/>
  <c r="X80" i="36"/>
  <c r="Y80" i="36"/>
  <c r="Z80" i="36"/>
  <c r="T81" i="36"/>
  <c r="U81" i="36"/>
  <c r="V81" i="36"/>
  <c r="W81" i="36"/>
  <c r="X81" i="36"/>
  <c r="Y81" i="36"/>
  <c r="Z81" i="36"/>
  <c r="T82" i="36"/>
  <c r="U82" i="36"/>
  <c r="V82" i="36"/>
  <c r="W82" i="36"/>
  <c r="X82" i="36"/>
  <c r="Y82" i="36"/>
  <c r="Z82" i="36"/>
  <c r="T83" i="36"/>
  <c r="U83" i="36"/>
  <c r="V83" i="36"/>
  <c r="W83" i="36"/>
  <c r="X83" i="36"/>
  <c r="Y83" i="36"/>
  <c r="Z83" i="36"/>
  <c r="T84" i="36"/>
  <c r="U84" i="36"/>
  <c r="V84" i="36"/>
  <c r="W84" i="36"/>
  <c r="X84" i="36"/>
  <c r="Y84" i="36"/>
  <c r="Z84" i="36"/>
  <c r="T85" i="36"/>
  <c r="U85" i="36"/>
  <c r="V85" i="36"/>
  <c r="W85" i="36"/>
  <c r="X85" i="36"/>
  <c r="Y85" i="36"/>
  <c r="Z85" i="36"/>
  <c r="T86" i="36"/>
  <c r="U86" i="36"/>
  <c r="V86" i="36"/>
  <c r="W86" i="36"/>
  <c r="X86" i="36"/>
  <c r="Y86" i="36"/>
  <c r="Z86" i="36"/>
  <c r="T87" i="36"/>
  <c r="U87" i="36"/>
  <c r="V87" i="36"/>
  <c r="W87" i="36"/>
  <c r="X87" i="36"/>
  <c r="Y87" i="36"/>
  <c r="Z87" i="36"/>
  <c r="T88" i="36"/>
  <c r="U88" i="36"/>
  <c r="V88" i="36"/>
  <c r="W88" i="36"/>
  <c r="X88" i="36"/>
  <c r="Y88" i="36"/>
  <c r="Z88" i="36"/>
  <c r="T89" i="36"/>
  <c r="U89" i="36"/>
  <c r="V89" i="36"/>
  <c r="W89" i="36"/>
  <c r="X89" i="36"/>
  <c r="Y89" i="36"/>
  <c r="Z89" i="36"/>
  <c r="T90" i="36"/>
  <c r="U90" i="36"/>
  <c r="V90" i="36"/>
  <c r="W90" i="36"/>
  <c r="X90" i="36"/>
  <c r="Y90" i="36"/>
  <c r="Z90" i="36"/>
  <c r="T91" i="36"/>
  <c r="U91" i="36"/>
  <c r="V91" i="36"/>
  <c r="W91" i="36"/>
  <c r="X91" i="36"/>
  <c r="Y91" i="36"/>
  <c r="Z91" i="36"/>
  <c r="T92" i="36"/>
  <c r="U92" i="36"/>
  <c r="V92" i="36"/>
  <c r="W92" i="36"/>
  <c r="X92" i="36"/>
  <c r="Y92" i="36"/>
  <c r="Z92" i="36"/>
  <c r="T93" i="36"/>
  <c r="U93" i="36"/>
  <c r="V93" i="36"/>
  <c r="W93" i="36"/>
  <c r="X93" i="36"/>
  <c r="Y93" i="36"/>
  <c r="Z93" i="36"/>
  <c r="T94" i="36"/>
  <c r="U94" i="36"/>
  <c r="V94" i="36"/>
  <c r="W94" i="36"/>
  <c r="X94" i="36"/>
  <c r="Y94" i="36"/>
  <c r="Z94" i="36"/>
  <c r="T95" i="36"/>
  <c r="U95" i="36"/>
  <c r="V95" i="36"/>
  <c r="W95" i="36"/>
  <c r="X95" i="36"/>
  <c r="Y95" i="36"/>
  <c r="Z95" i="36"/>
  <c r="T96" i="36"/>
  <c r="U96" i="36"/>
  <c r="V96" i="36"/>
  <c r="W96" i="36"/>
  <c r="X96" i="36"/>
  <c r="Y96" i="36"/>
  <c r="Z96" i="36"/>
  <c r="T97" i="36"/>
  <c r="U97" i="36"/>
  <c r="V97" i="36"/>
  <c r="W97" i="36"/>
  <c r="X97" i="36"/>
  <c r="Y97" i="36"/>
  <c r="Z97" i="36"/>
  <c r="T98" i="36"/>
  <c r="U98" i="36"/>
  <c r="V98" i="36"/>
  <c r="W98" i="36"/>
  <c r="X98" i="36"/>
  <c r="Y98" i="36"/>
  <c r="Z98" i="36"/>
  <c r="T99" i="36"/>
  <c r="U99" i="36"/>
  <c r="V99" i="36"/>
  <c r="W99" i="36"/>
  <c r="X99" i="36"/>
  <c r="Y99" i="36"/>
  <c r="Z99" i="36"/>
  <c r="T100" i="36"/>
  <c r="U100" i="36"/>
  <c r="V100" i="36"/>
  <c r="W100" i="36"/>
  <c r="X100" i="36"/>
  <c r="Y100" i="36"/>
  <c r="Z100" i="36"/>
  <c r="T101" i="36"/>
  <c r="U101" i="36"/>
  <c r="V101" i="36"/>
  <c r="W101" i="36"/>
  <c r="X101" i="36"/>
  <c r="Y101" i="36"/>
  <c r="Z101" i="36"/>
  <c r="T102" i="36"/>
  <c r="U102" i="36"/>
  <c r="V102" i="36"/>
  <c r="W102" i="36"/>
  <c r="X102" i="36"/>
  <c r="Y102" i="36"/>
  <c r="Z102" i="36"/>
  <c r="T103" i="36"/>
  <c r="U103" i="36"/>
  <c r="V103" i="36"/>
  <c r="W103" i="36"/>
  <c r="X103" i="36"/>
  <c r="Y103" i="36"/>
  <c r="Z103" i="36"/>
  <c r="T104" i="36"/>
  <c r="U104" i="36"/>
  <c r="V104" i="36"/>
  <c r="W104" i="36"/>
  <c r="X104" i="36"/>
  <c r="Y104" i="36"/>
  <c r="Z104" i="36"/>
  <c r="T105" i="36"/>
  <c r="U105" i="36"/>
  <c r="V105" i="36"/>
  <c r="W105" i="36"/>
  <c r="X105" i="36"/>
  <c r="Y105" i="36"/>
  <c r="Z105" i="36"/>
  <c r="T106" i="36"/>
  <c r="U106" i="36"/>
  <c r="V106" i="36"/>
  <c r="W106" i="36"/>
  <c r="X106" i="36"/>
  <c r="Y106" i="36"/>
  <c r="Z106" i="36"/>
  <c r="T107" i="36"/>
  <c r="U107" i="36"/>
  <c r="V107" i="36"/>
  <c r="W107" i="36"/>
  <c r="X107" i="36"/>
  <c r="Y107" i="36"/>
  <c r="Z107" i="36"/>
  <c r="T108" i="36"/>
  <c r="U108" i="36"/>
  <c r="V108" i="36"/>
  <c r="W108" i="36"/>
  <c r="X108" i="36"/>
  <c r="Y108" i="36"/>
  <c r="Z108" i="36"/>
  <c r="T109" i="36"/>
  <c r="U109" i="36"/>
  <c r="V109" i="36"/>
  <c r="W109" i="36"/>
  <c r="X109" i="36"/>
  <c r="Y109" i="36"/>
  <c r="Z109" i="36"/>
  <c r="T110" i="36"/>
  <c r="U110" i="36"/>
  <c r="V110" i="36"/>
  <c r="W110" i="36"/>
  <c r="X110" i="36"/>
  <c r="Y110" i="36"/>
  <c r="Z110" i="36"/>
  <c r="T111" i="36"/>
  <c r="U111" i="36"/>
  <c r="V111" i="36"/>
  <c r="W111" i="36"/>
  <c r="X111" i="36"/>
  <c r="Y111" i="36"/>
  <c r="Z111" i="36"/>
  <c r="T112" i="36"/>
  <c r="U112" i="36"/>
  <c r="V112" i="36"/>
  <c r="W112" i="36"/>
  <c r="X112" i="36"/>
  <c r="Y112" i="36"/>
  <c r="Z112" i="36"/>
  <c r="T113" i="36"/>
  <c r="U113" i="36"/>
  <c r="V113" i="36"/>
  <c r="W113" i="36"/>
  <c r="X113" i="36"/>
  <c r="Y113" i="36"/>
  <c r="Z113" i="36"/>
  <c r="T114" i="36"/>
  <c r="U114" i="36"/>
  <c r="V114" i="36"/>
  <c r="W114" i="36"/>
  <c r="X114" i="36"/>
  <c r="Y114" i="36"/>
  <c r="Z114" i="36"/>
  <c r="T115" i="36"/>
  <c r="U115" i="36"/>
  <c r="V115" i="36"/>
  <c r="W115" i="36"/>
  <c r="X115" i="36"/>
  <c r="Y115" i="36"/>
  <c r="Z115" i="36"/>
  <c r="T116" i="36"/>
  <c r="U116" i="36"/>
  <c r="V116" i="36"/>
  <c r="W116" i="36"/>
  <c r="X116" i="36"/>
  <c r="Y116" i="36"/>
  <c r="Z116" i="36"/>
  <c r="T117" i="36"/>
  <c r="U117" i="36"/>
  <c r="V117" i="36"/>
  <c r="W117" i="36"/>
  <c r="X117" i="36"/>
  <c r="Y117" i="36"/>
  <c r="Z117" i="36"/>
  <c r="T118" i="36"/>
  <c r="U118" i="36"/>
  <c r="V118" i="36"/>
  <c r="W118" i="36"/>
  <c r="X118" i="36"/>
  <c r="Y118" i="36"/>
  <c r="Z118" i="36"/>
  <c r="T119" i="36"/>
  <c r="U119" i="36"/>
  <c r="V119" i="36"/>
  <c r="W119" i="36"/>
  <c r="X119" i="36"/>
  <c r="Y119" i="36"/>
  <c r="Z119" i="36"/>
  <c r="T120" i="36"/>
  <c r="U120" i="36"/>
  <c r="V120" i="36"/>
  <c r="W120" i="36"/>
  <c r="X120" i="36"/>
  <c r="Y120" i="36"/>
  <c r="Z120" i="36"/>
  <c r="T121" i="36"/>
  <c r="U121" i="36"/>
  <c r="V121" i="36"/>
  <c r="W121" i="36"/>
  <c r="X121" i="36"/>
  <c r="Y121" i="36"/>
  <c r="Z121" i="36"/>
  <c r="T122" i="36"/>
  <c r="U122" i="36"/>
  <c r="V122" i="36"/>
  <c r="W122" i="36"/>
  <c r="X122" i="36"/>
  <c r="Y122" i="36"/>
  <c r="Z122" i="36"/>
  <c r="T123" i="36"/>
  <c r="U123" i="36"/>
  <c r="V123" i="36"/>
  <c r="W123" i="36"/>
  <c r="X123" i="36"/>
  <c r="Y123" i="36"/>
  <c r="Z123" i="36"/>
  <c r="T124" i="36"/>
  <c r="U124" i="36"/>
  <c r="V124" i="36"/>
  <c r="W124" i="36"/>
  <c r="X124" i="36"/>
  <c r="Y124" i="36"/>
  <c r="Z124" i="36"/>
  <c r="T125" i="36"/>
  <c r="U125" i="36"/>
  <c r="V125" i="36"/>
  <c r="W125" i="36"/>
  <c r="X125" i="36"/>
  <c r="Y125" i="36"/>
  <c r="Z125" i="36"/>
  <c r="T126" i="36"/>
  <c r="U126" i="36"/>
  <c r="V126" i="36"/>
  <c r="W126" i="36"/>
  <c r="X126" i="36"/>
  <c r="Y126" i="36"/>
  <c r="Z126" i="36"/>
  <c r="T127" i="36"/>
  <c r="U127" i="36"/>
  <c r="V127" i="36"/>
  <c r="W127" i="36"/>
  <c r="X127" i="36"/>
  <c r="Y127" i="36"/>
  <c r="Z127" i="36"/>
  <c r="T128" i="36"/>
  <c r="U128" i="36"/>
  <c r="V128" i="36"/>
  <c r="W128" i="36"/>
  <c r="X128" i="36"/>
  <c r="Y128" i="36"/>
  <c r="Z128" i="36"/>
  <c r="T129" i="36"/>
  <c r="U129" i="36"/>
  <c r="V129" i="36"/>
  <c r="W129" i="36"/>
  <c r="X129" i="36"/>
  <c r="Y129" i="36"/>
  <c r="Z129" i="36"/>
  <c r="T130" i="36"/>
  <c r="U130" i="36"/>
  <c r="V130" i="36"/>
  <c r="W130" i="36"/>
  <c r="X130" i="36"/>
  <c r="Y130" i="36"/>
  <c r="Z130" i="36"/>
  <c r="T131" i="36"/>
  <c r="U131" i="36"/>
  <c r="V131" i="36"/>
  <c r="W131" i="36"/>
  <c r="X131" i="36"/>
  <c r="Y131" i="36"/>
  <c r="Z131" i="36"/>
  <c r="T132" i="36"/>
  <c r="U132" i="36"/>
  <c r="V132" i="36"/>
  <c r="W132" i="36"/>
  <c r="X132" i="36"/>
  <c r="Y132" i="36"/>
  <c r="Z132" i="36"/>
  <c r="T133" i="36"/>
  <c r="U133" i="36"/>
  <c r="V133" i="36"/>
  <c r="W133" i="36"/>
  <c r="X133" i="36"/>
  <c r="Y133" i="36"/>
  <c r="Z133" i="36"/>
  <c r="T134" i="36"/>
  <c r="U134" i="36"/>
  <c r="V134" i="36"/>
  <c r="W134" i="36"/>
  <c r="X134" i="36"/>
  <c r="Y134" i="36"/>
  <c r="Z134" i="36"/>
  <c r="T135" i="36"/>
  <c r="U135" i="36"/>
  <c r="V135" i="36"/>
  <c r="W135" i="36"/>
  <c r="X135" i="36"/>
  <c r="Y135" i="36"/>
  <c r="Z135" i="36"/>
  <c r="T136" i="36"/>
  <c r="U136" i="36"/>
  <c r="V136" i="36"/>
  <c r="W136" i="36"/>
  <c r="X136" i="36"/>
  <c r="Y136" i="36"/>
  <c r="Z136" i="36"/>
  <c r="T137" i="36"/>
  <c r="U137" i="36"/>
  <c r="V137" i="36"/>
  <c r="W137" i="36"/>
  <c r="X137" i="36"/>
  <c r="Y137" i="36"/>
  <c r="Z137" i="36"/>
  <c r="T138" i="36"/>
  <c r="U138" i="36"/>
  <c r="V138" i="36"/>
  <c r="W138" i="36"/>
  <c r="X138" i="36"/>
  <c r="Y138" i="36"/>
  <c r="Z138" i="36"/>
  <c r="T139" i="36"/>
  <c r="U139" i="36"/>
  <c r="V139" i="36"/>
  <c r="W139" i="36"/>
  <c r="X139" i="36"/>
  <c r="Y139" i="36"/>
  <c r="Z139" i="36"/>
  <c r="T140" i="36"/>
  <c r="U140" i="36"/>
  <c r="V140" i="36"/>
  <c r="W140" i="36"/>
  <c r="X140" i="36"/>
  <c r="Y140" i="36"/>
  <c r="Z140" i="36"/>
  <c r="T141" i="36"/>
  <c r="U141" i="36"/>
  <c r="V141" i="36"/>
  <c r="W141" i="36"/>
  <c r="X141" i="36"/>
  <c r="Y141" i="36"/>
  <c r="Z141" i="36"/>
  <c r="T142" i="36"/>
  <c r="U142" i="36"/>
  <c r="V142" i="36"/>
  <c r="W142" i="36"/>
  <c r="X142" i="36"/>
  <c r="Y142" i="36"/>
  <c r="Z142" i="36"/>
  <c r="T143" i="36"/>
  <c r="U143" i="36"/>
  <c r="V143" i="36"/>
  <c r="W143" i="36"/>
  <c r="X143" i="36"/>
  <c r="Y143" i="36"/>
  <c r="Z143" i="36"/>
  <c r="P7" i="35"/>
  <c r="Q7" i="35"/>
  <c r="R7" i="35"/>
  <c r="S7" i="35"/>
  <c r="T7" i="35"/>
  <c r="P8" i="35"/>
  <c r="Q8" i="35"/>
  <c r="R8" i="35"/>
  <c r="S8" i="35"/>
  <c r="T8" i="35"/>
  <c r="P9" i="35"/>
  <c r="Q9" i="35"/>
  <c r="R9" i="35"/>
  <c r="S9" i="35"/>
  <c r="T9" i="35"/>
  <c r="P10" i="35"/>
  <c r="Q10" i="35"/>
  <c r="R10" i="35"/>
  <c r="S10" i="35"/>
  <c r="T10" i="35"/>
  <c r="P11" i="35"/>
  <c r="Q11" i="35"/>
  <c r="R11" i="35"/>
  <c r="S11" i="35"/>
  <c r="T11" i="35"/>
  <c r="P12" i="35"/>
  <c r="Q12" i="35"/>
  <c r="R12" i="35"/>
  <c r="S12" i="35"/>
  <c r="T12" i="35"/>
  <c r="P13" i="35"/>
  <c r="Q13" i="35"/>
  <c r="R13" i="35"/>
  <c r="S13" i="35"/>
  <c r="T13" i="35"/>
  <c r="T7" i="32"/>
  <c r="U7" i="32"/>
  <c r="V7" i="32"/>
  <c r="W7" i="32"/>
  <c r="X7" i="32"/>
  <c r="Y7" i="32"/>
  <c r="Z7" i="32"/>
  <c r="T8" i="32"/>
  <c r="U8" i="32"/>
  <c r="V8" i="32"/>
  <c r="W8" i="32"/>
  <c r="X8" i="32"/>
  <c r="Y8" i="32"/>
  <c r="Z8" i="32"/>
  <c r="T9" i="32"/>
  <c r="U9" i="32"/>
  <c r="V9" i="32"/>
  <c r="W9" i="32"/>
  <c r="X9" i="32"/>
  <c r="Y9" i="32"/>
  <c r="Z9" i="32"/>
  <c r="T10" i="32"/>
  <c r="U10" i="32"/>
  <c r="V10" i="32"/>
  <c r="W10" i="32"/>
  <c r="X10" i="32"/>
  <c r="Y10" i="32"/>
  <c r="Z10" i="32"/>
  <c r="T11" i="32"/>
  <c r="U11" i="32"/>
  <c r="V11" i="32"/>
  <c r="W11" i="32"/>
  <c r="X11" i="32"/>
  <c r="Y11" i="32"/>
  <c r="Z11" i="32"/>
  <c r="T12" i="32"/>
  <c r="U12" i="32"/>
  <c r="V12" i="32"/>
  <c r="W12" i="32"/>
  <c r="X12" i="32"/>
  <c r="Y12" i="32"/>
  <c r="Z12" i="32"/>
  <c r="T13" i="32"/>
  <c r="U13" i="32"/>
  <c r="V13" i="32"/>
  <c r="W13" i="32"/>
  <c r="X13" i="32"/>
  <c r="Y13" i="32"/>
  <c r="Z13" i="32"/>
  <c r="T14" i="32"/>
  <c r="U14" i="32"/>
  <c r="V14" i="32"/>
  <c r="W14" i="32"/>
  <c r="X14" i="32"/>
  <c r="Y14" i="32"/>
  <c r="Z14" i="32"/>
  <c r="T15" i="32"/>
  <c r="U15" i="32"/>
  <c r="V15" i="32"/>
  <c r="W15" i="32"/>
  <c r="X15" i="32"/>
  <c r="Y15" i="32"/>
  <c r="Z15" i="32"/>
  <c r="T16" i="32"/>
  <c r="U16" i="32"/>
  <c r="V16" i="32"/>
  <c r="W16" i="32"/>
  <c r="X16" i="32"/>
  <c r="Y16" i="32"/>
  <c r="Z16" i="32"/>
  <c r="T17" i="32"/>
  <c r="U17" i="32"/>
  <c r="V17" i="32"/>
  <c r="W17" i="32"/>
  <c r="X17" i="32"/>
  <c r="Y17" i="32"/>
  <c r="Z17" i="32"/>
  <c r="T18" i="32"/>
  <c r="U18" i="32"/>
  <c r="V18" i="32"/>
  <c r="W18" i="32"/>
  <c r="X18" i="32"/>
  <c r="Y18" i="32"/>
  <c r="Z18" i="32"/>
  <c r="T19" i="32"/>
  <c r="U19" i="32"/>
  <c r="V19" i="32"/>
  <c r="W19" i="32"/>
  <c r="X19" i="32"/>
  <c r="Y19" i="32"/>
  <c r="Z19" i="32"/>
  <c r="T7" i="31"/>
  <c r="U7" i="31"/>
  <c r="V7" i="31"/>
  <c r="W7" i="31"/>
  <c r="X7" i="31"/>
  <c r="Y7" i="31"/>
  <c r="Z7" i="31"/>
  <c r="T8" i="31"/>
  <c r="U8" i="31"/>
  <c r="V8" i="31"/>
  <c r="W8" i="31"/>
  <c r="X8" i="31"/>
  <c r="Y8" i="31"/>
  <c r="Z8" i="31"/>
  <c r="T9" i="31"/>
  <c r="U9" i="31"/>
  <c r="V9" i="31"/>
  <c r="W9" i="31"/>
  <c r="X9" i="31"/>
  <c r="Y9" i="31"/>
  <c r="Z9" i="31"/>
  <c r="T10" i="31"/>
  <c r="U10" i="31"/>
  <c r="V10" i="31"/>
  <c r="W10" i="31"/>
  <c r="X10" i="31"/>
  <c r="Y10" i="31"/>
  <c r="Z10" i="31"/>
  <c r="T11" i="31"/>
  <c r="U11" i="31"/>
  <c r="V11" i="31"/>
  <c r="W11" i="31"/>
  <c r="X11" i="31"/>
  <c r="Y11" i="31"/>
  <c r="Z11" i="31"/>
  <c r="T12" i="31"/>
  <c r="U12" i="31"/>
  <c r="V12" i="31"/>
  <c r="W12" i="31"/>
  <c r="X12" i="31"/>
  <c r="Y12" i="31"/>
  <c r="Z12" i="31"/>
  <c r="T13" i="31"/>
  <c r="U13" i="31"/>
  <c r="V13" i="31"/>
  <c r="W13" i="31"/>
  <c r="X13" i="31"/>
  <c r="Y13" i="31"/>
  <c r="Z13" i="31"/>
  <c r="T14" i="31"/>
  <c r="U14" i="31"/>
  <c r="V14" i="31"/>
  <c r="W14" i="31"/>
  <c r="X14" i="31"/>
  <c r="Y14" i="31"/>
  <c r="Z14" i="31"/>
  <c r="T15" i="31"/>
  <c r="U15" i="31"/>
  <c r="V15" i="31"/>
  <c r="W15" i="31"/>
  <c r="X15" i="31"/>
  <c r="Y15" i="31"/>
  <c r="Z15" i="31"/>
  <c r="K8" i="30"/>
  <c r="K9" i="30"/>
  <c r="K10" i="30"/>
  <c r="K11" i="30"/>
  <c r="K12" i="30"/>
  <c r="K13" i="30"/>
  <c r="K15" i="30"/>
  <c r="K16" i="30"/>
  <c r="K17" i="30"/>
  <c r="K18" i="30"/>
  <c r="K19" i="30"/>
  <c r="K21" i="30"/>
  <c r="K22" i="30"/>
  <c r="K23" i="30"/>
  <c r="K24" i="30"/>
  <c r="K25" i="30"/>
  <c r="K26" i="30"/>
  <c r="K28" i="30"/>
  <c r="K29" i="30"/>
  <c r="K30" i="30"/>
  <c r="K32" i="30"/>
  <c r="K34" i="30"/>
  <c r="T8" i="30"/>
  <c r="U8" i="30"/>
  <c r="V8" i="30"/>
  <c r="W8" i="30"/>
  <c r="X8" i="30"/>
  <c r="Y8" i="30"/>
  <c r="Z8" i="30"/>
  <c r="T9" i="30"/>
  <c r="U9" i="30"/>
  <c r="V9" i="30"/>
  <c r="W9" i="30"/>
  <c r="X9" i="30"/>
  <c r="Y9" i="30"/>
  <c r="Z9" i="30"/>
  <c r="T10" i="30"/>
  <c r="U10" i="30"/>
  <c r="V10" i="30"/>
  <c r="W10" i="30"/>
  <c r="X10" i="30"/>
  <c r="Y10" i="30"/>
  <c r="Z10" i="30"/>
  <c r="T11" i="30"/>
  <c r="U11" i="30"/>
  <c r="V11" i="30"/>
  <c r="W11" i="30"/>
  <c r="X11" i="30"/>
  <c r="Y11" i="30"/>
  <c r="Z11" i="30"/>
  <c r="T12" i="30"/>
  <c r="U12" i="30"/>
  <c r="V12" i="30"/>
  <c r="W12" i="30"/>
  <c r="X12" i="30"/>
  <c r="Y12" i="30"/>
  <c r="Z12" i="30"/>
  <c r="T13" i="30"/>
  <c r="U13" i="30"/>
  <c r="V13" i="30"/>
  <c r="W13" i="30"/>
  <c r="X13" i="30"/>
  <c r="Y13" i="30"/>
  <c r="Z13" i="30"/>
  <c r="T15" i="30"/>
  <c r="U15" i="30"/>
  <c r="V15" i="30"/>
  <c r="W15" i="30"/>
  <c r="X15" i="30"/>
  <c r="Y15" i="30"/>
  <c r="Z15" i="30"/>
  <c r="T16" i="30"/>
  <c r="U16" i="30"/>
  <c r="V16" i="30"/>
  <c r="W16" i="30"/>
  <c r="X16" i="30"/>
  <c r="Y16" i="30"/>
  <c r="Z16" i="30"/>
  <c r="T17" i="30"/>
  <c r="U17" i="30"/>
  <c r="V17" i="30"/>
  <c r="W17" i="30"/>
  <c r="X17" i="30"/>
  <c r="Y17" i="30"/>
  <c r="Z17" i="30"/>
  <c r="T18" i="30"/>
  <c r="U18" i="30"/>
  <c r="V18" i="30"/>
  <c r="W18" i="30"/>
  <c r="X18" i="30"/>
  <c r="Y18" i="30"/>
  <c r="Z18" i="30"/>
  <c r="T19" i="30"/>
  <c r="U19" i="30"/>
  <c r="V19" i="30"/>
  <c r="W19" i="30"/>
  <c r="X19" i="30"/>
  <c r="Y19" i="30"/>
  <c r="Z19" i="30"/>
  <c r="T20" i="30"/>
  <c r="U20" i="30"/>
  <c r="V20" i="30"/>
  <c r="W20" i="30"/>
  <c r="X20" i="30"/>
  <c r="Y20" i="30"/>
  <c r="Z20" i="30"/>
  <c r="T21" i="30"/>
  <c r="U21" i="30"/>
  <c r="V21" i="30"/>
  <c r="W21" i="30"/>
  <c r="X21" i="30"/>
  <c r="Y21" i="30"/>
  <c r="Z21" i="30"/>
  <c r="T22" i="30"/>
  <c r="U22" i="30"/>
  <c r="V22" i="30"/>
  <c r="W22" i="30"/>
  <c r="X22" i="30"/>
  <c r="Y22" i="30"/>
  <c r="Z22" i="30"/>
  <c r="T23" i="30"/>
  <c r="U23" i="30"/>
  <c r="V23" i="30"/>
  <c r="W23" i="30"/>
  <c r="X23" i="30"/>
  <c r="Y23" i="30"/>
  <c r="Z23" i="30"/>
  <c r="T24" i="30"/>
  <c r="U24" i="30"/>
  <c r="V24" i="30"/>
  <c r="W24" i="30"/>
  <c r="X24" i="30"/>
  <c r="Y24" i="30"/>
  <c r="Z24" i="30"/>
  <c r="T25" i="30"/>
  <c r="U25" i="30"/>
  <c r="V25" i="30"/>
  <c r="W25" i="30"/>
  <c r="X25" i="30"/>
  <c r="Y25" i="30"/>
  <c r="Z25" i="30"/>
  <c r="T26" i="30"/>
  <c r="U26" i="30"/>
  <c r="V26" i="30"/>
  <c r="W26" i="30"/>
  <c r="X26" i="30"/>
  <c r="Y26" i="30"/>
  <c r="Z26" i="30"/>
  <c r="T28" i="30"/>
  <c r="U28" i="30"/>
  <c r="V28" i="30"/>
  <c r="W28" i="30"/>
  <c r="X28" i="30"/>
  <c r="Y28" i="30"/>
  <c r="Z28" i="30"/>
  <c r="T29" i="30"/>
  <c r="U29" i="30"/>
  <c r="V29" i="30"/>
  <c r="W29" i="30"/>
  <c r="X29" i="30"/>
  <c r="Y29" i="30"/>
  <c r="Z29" i="30"/>
  <c r="T30" i="30"/>
  <c r="U30" i="30"/>
  <c r="V30" i="30"/>
  <c r="W30" i="30"/>
  <c r="X30" i="30"/>
  <c r="Y30" i="30"/>
  <c r="Z30" i="30"/>
  <c r="T32" i="30"/>
  <c r="U32" i="30"/>
  <c r="V32" i="30"/>
  <c r="W32" i="30"/>
  <c r="X32" i="30"/>
  <c r="Y32" i="30"/>
  <c r="Z32" i="30"/>
  <c r="T34" i="30"/>
  <c r="U34" i="30"/>
  <c r="V34" i="30"/>
  <c r="W34" i="30"/>
  <c r="X34" i="30"/>
  <c r="Y34" i="30"/>
  <c r="Z34" i="30"/>
  <c r="U7" i="34"/>
  <c r="V7" i="34"/>
  <c r="W7" i="34"/>
  <c r="X7" i="34"/>
  <c r="Y7" i="34"/>
  <c r="Z7" i="34"/>
  <c r="AA7" i="34"/>
  <c r="U8" i="34"/>
  <c r="V8" i="34"/>
  <c r="W8" i="34"/>
  <c r="X8" i="34"/>
  <c r="Y8" i="34"/>
  <c r="Z8" i="34"/>
  <c r="AA8" i="34"/>
  <c r="U9" i="34"/>
  <c r="V9" i="34"/>
  <c r="W9" i="34"/>
  <c r="X9" i="34"/>
  <c r="Y9" i="34"/>
  <c r="Z9" i="34"/>
  <c r="AA9" i="34"/>
  <c r="U10" i="34"/>
  <c r="V10" i="34"/>
  <c r="W10" i="34"/>
  <c r="X10" i="34"/>
  <c r="Y10" i="34"/>
  <c r="Z10" i="34"/>
  <c r="AA10" i="34"/>
  <c r="U11" i="34"/>
  <c r="V11" i="34"/>
  <c r="W11" i="34"/>
  <c r="X11" i="34"/>
  <c r="Y11" i="34"/>
  <c r="Z11" i="34"/>
  <c r="AA11" i="34"/>
  <c r="U12" i="34"/>
  <c r="V12" i="34"/>
  <c r="W12" i="34"/>
  <c r="X12" i="34"/>
  <c r="Y12" i="34"/>
  <c r="Z12" i="34"/>
  <c r="AA12" i="34"/>
  <c r="U13" i="34"/>
  <c r="V13" i="34"/>
  <c r="W13" i="34"/>
  <c r="X13" i="34"/>
  <c r="Y13" i="34"/>
  <c r="Z13" i="34"/>
  <c r="AA13" i="34"/>
  <c r="U14" i="34"/>
  <c r="V14" i="34"/>
  <c r="W14" i="34"/>
  <c r="X14" i="34"/>
  <c r="Y14" i="34"/>
  <c r="Z14" i="34"/>
  <c r="AA14" i="34"/>
  <c r="U15" i="34"/>
  <c r="V15" i="34"/>
  <c r="W15" i="34"/>
  <c r="X15" i="34"/>
  <c r="Y15" i="34"/>
  <c r="Z15" i="34"/>
  <c r="AA15" i="34"/>
  <c r="U16" i="34"/>
  <c r="V16" i="34"/>
  <c r="W16" i="34"/>
  <c r="X16" i="34"/>
  <c r="Y16" i="34"/>
  <c r="Z16" i="34"/>
  <c r="AA16" i="34"/>
  <c r="U17" i="34"/>
  <c r="V17" i="34"/>
  <c r="W17" i="34"/>
  <c r="X17" i="34"/>
  <c r="Y17" i="34"/>
  <c r="Z17" i="34"/>
  <c r="AA17" i="34"/>
  <c r="U18" i="34"/>
  <c r="V18" i="34"/>
  <c r="W18" i="34"/>
  <c r="X18" i="34"/>
  <c r="Y18" i="34"/>
  <c r="Z18" i="34"/>
  <c r="AA18" i="34"/>
  <c r="U19" i="34"/>
  <c r="V19" i="34"/>
  <c r="W19" i="34"/>
  <c r="X19" i="34"/>
  <c r="Y19" i="34"/>
  <c r="Z19" i="34"/>
  <c r="AA19" i="34"/>
  <c r="U20" i="34"/>
  <c r="V20" i="34"/>
  <c r="W20" i="34"/>
  <c r="X20" i="34"/>
  <c r="Y20" i="34"/>
  <c r="Z20" i="34"/>
  <c r="AA20" i="34"/>
  <c r="U21" i="34"/>
  <c r="V21" i="34"/>
  <c r="W21" i="34"/>
  <c r="X21" i="34"/>
  <c r="Y21" i="34"/>
  <c r="Z21" i="34"/>
  <c r="AA21" i="34"/>
  <c r="U22" i="34"/>
  <c r="V22" i="34"/>
  <c r="W22" i="34"/>
  <c r="X22" i="34"/>
  <c r="Y22" i="34"/>
  <c r="Z22" i="34"/>
  <c r="AA22" i="34"/>
  <c r="U23" i="34"/>
  <c r="V23" i="34"/>
  <c r="W23" i="34"/>
  <c r="X23" i="34"/>
  <c r="Y23" i="34"/>
  <c r="Z23" i="34"/>
  <c r="AA23" i="34"/>
  <c r="U24" i="34"/>
  <c r="V24" i="34"/>
  <c r="W24" i="34"/>
  <c r="X24" i="34"/>
  <c r="Y24" i="34"/>
  <c r="Z24" i="34"/>
  <c r="AA24" i="34"/>
  <c r="U25" i="34"/>
  <c r="V25" i="34"/>
  <c r="W25" i="34"/>
  <c r="X25" i="34"/>
  <c r="Y25" i="34"/>
  <c r="Z25" i="34"/>
  <c r="AA25" i="34"/>
  <c r="U26" i="34"/>
  <c r="V26" i="34"/>
  <c r="W26" i="34"/>
  <c r="X26" i="34"/>
  <c r="Y26" i="34"/>
  <c r="Z26" i="34"/>
  <c r="AA26" i="34"/>
  <c r="U27" i="34"/>
  <c r="V27" i="34"/>
  <c r="W27" i="34"/>
  <c r="X27" i="34"/>
  <c r="Y27" i="34"/>
  <c r="Z27" i="34"/>
  <c r="AA27" i="34"/>
  <c r="U28" i="34"/>
  <c r="V28" i="34"/>
  <c r="W28" i="34"/>
  <c r="X28" i="34"/>
  <c r="Y28" i="34"/>
  <c r="Z28" i="34"/>
  <c r="AA28" i="34"/>
  <c r="U29" i="34"/>
  <c r="V29" i="34"/>
  <c r="W29" i="34"/>
  <c r="X29" i="34"/>
  <c r="Y29" i="34"/>
  <c r="Z29" i="34"/>
  <c r="AA29" i="34"/>
  <c r="U30" i="34"/>
  <c r="V30" i="34"/>
  <c r="W30" i="34"/>
  <c r="X30" i="34"/>
  <c r="Y30" i="34"/>
  <c r="Z30" i="34"/>
  <c r="AA30" i="34"/>
  <c r="U31" i="34"/>
  <c r="V31" i="34"/>
  <c r="W31" i="34"/>
  <c r="X31" i="34"/>
  <c r="Y31" i="34"/>
  <c r="Z31" i="34"/>
  <c r="AA31" i="34"/>
  <c r="U32" i="34"/>
  <c r="V32" i="34"/>
  <c r="W32" i="34"/>
  <c r="X32" i="34"/>
  <c r="Y32" i="34"/>
  <c r="Z32" i="34"/>
  <c r="AA32" i="34"/>
  <c r="U33" i="34"/>
  <c r="V33" i="34"/>
  <c r="W33" i="34"/>
  <c r="X33" i="34"/>
  <c r="Y33" i="34"/>
  <c r="Z33" i="34"/>
  <c r="AA33" i="34"/>
  <c r="U34" i="34"/>
  <c r="V34" i="34"/>
  <c r="W34" i="34"/>
  <c r="X34" i="34"/>
  <c r="Y34" i="34"/>
  <c r="Z34" i="34"/>
  <c r="AA34" i="34"/>
  <c r="U35" i="34"/>
  <c r="V35" i="34"/>
  <c r="W35" i="34"/>
  <c r="X35" i="34"/>
  <c r="Y35" i="34"/>
  <c r="Z35" i="34"/>
  <c r="AA35" i="34"/>
  <c r="U36" i="34"/>
  <c r="V36" i="34"/>
  <c r="W36" i="34"/>
  <c r="X36" i="34"/>
  <c r="Y36" i="34"/>
  <c r="Z36" i="34"/>
  <c r="AA36" i="34"/>
  <c r="U37" i="34"/>
  <c r="V37" i="34"/>
  <c r="W37" i="34"/>
  <c r="X37" i="34"/>
  <c r="Y37" i="34"/>
  <c r="Z37" i="34"/>
  <c r="AA37" i="34"/>
  <c r="U38" i="34"/>
  <c r="V38" i="34"/>
  <c r="W38" i="34"/>
  <c r="X38" i="34"/>
  <c r="Y38" i="34"/>
  <c r="Z38" i="34"/>
  <c r="AA38" i="34"/>
  <c r="U39" i="34"/>
  <c r="V39" i="34"/>
  <c r="W39" i="34"/>
  <c r="X39" i="34"/>
  <c r="Y39" i="34"/>
  <c r="Z39" i="34"/>
  <c r="AA39" i="34"/>
  <c r="U40" i="34"/>
  <c r="V40" i="34"/>
  <c r="W40" i="34"/>
  <c r="X40" i="34"/>
  <c r="Y40" i="34"/>
  <c r="Z40" i="34"/>
  <c r="AA40" i="34"/>
  <c r="U41" i="34"/>
  <c r="V41" i="34"/>
  <c r="W41" i="34"/>
  <c r="X41" i="34"/>
  <c r="Y41" i="34"/>
  <c r="Z41" i="34"/>
  <c r="AA41" i="34"/>
  <c r="U42" i="34"/>
  <c r="V42" i="34"/>
  <c r="W42" i="34"/>
  <c r="X42" i="34"/>
  <c r="Y42" i="34"/>
  <c r="Z42" i="34"/>
  <c r="AA42" i="34"/>
  <c r="U43" i="34"/>
  <c r="V43" i="34"/>
  <c r="W43" i="34"/>
  <c r="X43" i="34"/>
  <c r="Y43" i="34"/>
  <c r="Z43" i="34"/>
  <c r="AA43" i="34"/>
  <c r="U44" i="34"/>
  <c r="V44" i="34"/>
  <c r="W44" i="34"/>
  <c r="X44" i="34"/>
  <c r="Y44" i="34"/>
  <c r="Z44" i="34"/>
  <c r="AA44" i="34"/>
  <c r="U45" i="34"/>
  <c r="V45" i="34"/>
  <c r="W45" i="34"/>
  <c r="X45" i="34"/>
  <c r="Y45" i="34"/>
  <c r="Z45" i="34"/>
  <c r="AA45" i="34"/>
  <c r="U46" i="34"/>
  <c r="V46" i="34"/>
  <c r="W46" i="34"/>
  <c r="X46" i="34"/>
  <c r="Y46" i="34"/>
  <c r="Z46" i="34"/>
  <c r="AA46" i="34"/>
  <c r="U47" i="34"/>
  <c r="V47" i="34"/>
  <c r="W47" i="34"/>
  <c r="X47" i="34"/>
  <c r="Y47" i="34"/>
  <c r="Z47" i="34"/>
  <c r="AA47" i="34"/>
  <c r="U48" i="34"/>
  <c r="V48" i="34"/>
  <c r="W48" i="34"/>
  <c r="X48" i="34"/>
  <c r="Y48" i="34"/>
  <c r="Z48" i="34"/>
  <c r="AA48" i="34"/>
  <c r="U49" i="34"/>
  <c r="V49" i="34"/>
  <c r="W49" i="34"/>
  <c r="X49" i="34"/>
  <c r="Y49" i="34"/>
  <c r="Z49" i="34"/>
  <c r="AA49" i="34"/>
  <c r="U50" i="34"/>
  <c r="V50" i="34"/>
  <c r="W50" i="34"/>
  <c r="X50" i="34"/>
  <c r="Y50" i="34"/>
  <c r="Z50" i="34"/>
  <c r="AA50" i="34"/>
  <c r="U51" i="34"/>
  <c r="V51" i="34"/>
  <c r="W51" i="34"/>
  <c r="X51" i="34"/>
  <c r="Y51" i="34"/>
  <c r="Z51" i="34"/>
  <c r="AA51" i="34"/>
  <c r="U52" i="34"/>
  <c r="V52" i="34"/>
  <c r="W52" i="34"/>
  <c r="X52" i="34"/>
  <c r="Y52" i="34"/>
  <c r="Z52" i="34"/>
  <c r="AA52" i="34"/>
  <c r="U53" i="34"/>
  <c r="V53" i="34"/>
  <c r="W53" i="34"/>
  <c r="X53" i="34"/>
  <c r="Y53" i="34"/>
  <c r="Z53" i="34"/>
  <c r="AA53" i="34"/>
  <c r="U54" i="34"/>
  <c r="V54" i="34"/>
  <c r="W54" i="34"/>
  <c r="X54" i="34"/>
  <c r="Y54" i="34"/>
  <c r="Z54" i="34"/>
  <c r="AA54" i="34"/>
  <c r="U55" i="34"/>
  <c r="V55" i="34"/>
  <c r="W55" i="34"/>
  <c r="X55" i="34"/>
  <c r="Y55" i="34"/>
  <c r="Z55" i="34"/>
  <c r="AA55" i="34"/>
  <c r="U56" i="34"/>
  <c r="V56" i="34"/>
  <c r="W56" i="34"/>
  <c r="X56" i="34"/>
  <c r="Y56" i="34"/>
  <c r="Z56" i="34"/>
  <c r="AA56" i="34"/>
  <c r="U57" i="34"/>
  <c r="V57" i="34"/>
  <c r="W57" i="34"/>
  <c r="X57" i="34"/>
  <c r="Y57" i="34"/>
  <c r="Z57" i="34"/>
  <c r="AA57" i="34"/>
  <c r="U58" i="34"/>
  <c r="V58" i="34"/>
  <c r="W58" i="34"/>
  <c r="X58" i="34"/>
  <c r="Y58" i="34"/>
  <c r="Z58" i="34"/>
  <c r="AA58" i="34"/>
  <c r="U59" i="34"/>
  <c r="V59" i="34"/>
  <c r="W59" i="34"/>
  <c r="X59" i="34"/>
  <c r="Y59" i="34"/>
  <c r="Z59" i="34"/>
  <c r="AA59" i="34"/>
  <c r="U60" i="34"/>
  <c r="V60" i="34"/>
  <c r="W60" i="34"/>
  <c r="X60" i="34"/>
  <c r="Y60" i="34"/>
  <c r="Z60" i="34"/>
  <c r="AA60" i="34"/>
  <c r="U61" i="34"/>
  <c r="V61" i="34"/>
  <c r="W61" i="34"/>
  <c r="X61" i="34"/>
  <c r="Y61" i="34"/>
  <c r="Z61" i="34"/>
  <c r="AA61" i="34"/>
  <c r="U62" i="34"/>
  <c r="V62" i="34"/>
  <c r="W62" i="34"/>
  <c r="X62" i="34"/>
  <c r="Y62" i="34"/>
  <c r="Z62" i="34"/>
  <c r="AA62" i="34"/>
  <c r="U63" i="34"/>
  <c r="V63" i="34"/>
  <c r="W63" i="34"/>
  <c r="X63" i="34"/>
  <c r="Y63" i="34"/>
  <c r="Z63" i="34"/>
  <c r="AA63" i="34"/>
  <c r="U64" i="34"/>
  <c r="V64" i="34"/>
  <c r="W64" i="34"/>
  <c r="X64" i="34"/>
  <c r="Y64" i="34"/>
  <c r="Z64" i="34"/>
  <c r="AA64" i="34"/>
  <c r="U65" i="34"/>
  <c r="V65" i="34"/>
  <c r="W65" i="34"/>
  <c r="X65" i="34"/>
  <c r="Y65" i="34"/>
  <c r="Z65" i="34"/>
  <c r="AA65" i="34"/>
  <c r="U66" i="34"/>
  <c r="V66" i="34"/>
  <c r="W66" i="34"/>
  <c r="X66" i="34"/>
  <c r="Y66" i="34"/>
  <c r="Z66" i="34"/>
  <c r="AA66" i="34"/>
  <c r="U67" i="34"/>
  <c r="V67" i="34"/>
  <c r="W67" i="34"/>
  <c r="X67" i="34"/>
  <c r="Y67" i="34"/>
  <c r="Z67" i="34"/>
  <c r="AA67" i="34"/>
  <c r="U68" i="34"/>
  <c r="V68" i="34"/>
  <c r="W68" i="34"/>
  <c r="X68" i="34"/>
  <c r="Y68" i="34"/>
  <c r="Z68" i="34"/>
  <c r="AA68" i="34"/>
  <c r="U69" i="34"/>
  <c r="V69" i="34"/>
  <c r="W69" i="34"/>
  <c r="X69" i="34"/>
  <c r="Y69" i="34"/>
  <c r="Z69" i="34"/>
  <c r="AA69" i="34"/>
  <c r="U70" i="34"/>
  <c r="V70" i="34"/>
  <c r="W70" i="34"/>
  <c r="X70" i="34"/>
  <c r="Y70" i="34"/>
  <c r="Z70" i="34"/>
  <c r="AA70" i="34"/>
  <c r="U71" i="34"/>
  <c r="V71" i="34"/>
  <c r="W71" i="34"/>
  <c r="X71" i="34"/>
  <c r="Y71" i="34"/>
  <c r="Z71" i="34"/>
  <c r="AA71" i="34"/>
  <c r="U72" i="34"/>
  <c r="V72" i="34"/>
  <c r="W72" i="34"/>
  <c r="X72" i="34"/>
  <c r="Y72" i="34"/>
  <c r="Z72" i="34"/>
  <c r="AA72" i="34"/>
  <c r="U73" i="34"/>
  <c r="V73" i="34"/>
  <c r="W73" i="34"/>
  <c r="X73" i="34"/>
  <c r="Y73" i="34"/>
  <c r="Z73" i="34"/>
  <c r="AA73" i="34"/>
  <c r="U74" i="34"/>
  <c r="V74" i="34"/>
  <c r="W74" i="34"/>
  <c r="X74" i="34"/>
  <c r="Y74" i="34"/>
  <c r="Z74" i="34"/>
  <c r="AA74" i="34"/>
  <c r="U75" i="34"/>
  <c r="V75" i="34"/>
  <c r="W75" i="34"/>
  <c r="X75" i="34"/>
  <c r="Y75" i="34"/>
  <c r="Z75" i="34"/>
  <c r="AA75" i="34"/>
  <c r="U76" i="34"/>
  <c r="V76" i="34"/>
  <c r="W76" i="34"/>
  <c r="X76" i="34"/>
  <c r="Y76" i="34"/>
  <c r="Z76" i="34"/>
  <c r="AA76" i="34"/>
  <c r="U77" i="34"/>
  <c r="V77" i="34"/>
  <c r="W77" i="34"/>
  <c r="X77" i="34"/>
  <c r="Y77" i="34"/>
  <c r="Z77" i="34"/>
  <c r="AA77" i="34"/>
  <c r="U78" i="34"/>
  <c r="V78" i="34"/>
  <c r="W78" i="34"/>
  <c r="X78" i="34"/>
  <c r="Y78" i="34"/>
  <c r="Z78" i="34"/>
  <c r="AA78" i="34"/>
  <c r="U79" i="34"/>
  <c r="V79" i="34"/>
  <c r="W79" i="34"/>
  <c r="X79" i="34"/>
  <c r="Y79" i="34"/>
  <c r="Z79" i="34"/>
  <c r="AA79" i="34"/>
  <c r="U80" i="34"/>
  <c r="V80" i="34"/>
  <c r="W80" i="34"/>
  <c r="X80" i="34"/>
  <c r="Y80" i="34"/>
  <c r="Z80" i="34"/>
  <c r="AA80" i="34"/>
  <c r="U81" i="34"/>
  <c r="V81" i="34"/>
  <c r="W81" i="34"/>
  <c r="X81" i="34"/>
  <c r="Y81" i="34"/>
  <c r="Z81" i="34"/>
  <c r="AA81" i="34"/>
  <c r="U82" i="34"/>
  <c r="V82" i="34"/>
  <c r="W82" i="34"/>
  <c r="X82" i="34"/>
  <c r="Y82" i="34"/>
  <c r="Z82" i="34"/>
  <c r="AA82" i="34"/>
  <c r="U83" i="34"/>
  <c r="V83" i="34"/>
  <c r="W83" i="34"/>
  <c r="X83" i="34"/>
  <c r="Y83" i="34"/>
  <c r="Z83" i="34"/>
  <c r="AA83" i="34"/>
  <c r="U84" i="34"/>
  <c r="V84" i="34"/>
  <c r="W84" i="34"/>
  <c r="X84" i="34"/>
  <c r="Y84" i="34"/>
  <c r="Z84" i="34"/>
  <c r="AA84" i="34"/>
  <c r="U85" i="34"/>
  <c r="V85" i="34"/>
  <c r="W85" i="34"/>
  <c r="X85" i="34"/>
  <c r="Y85" i="34"/>
  <c r="Z85" i="34"/>
  <c r="AA85" i="34"/>
  <c r="U86" i="34"/>
  <c r="V86" i="34"/>
  <c r="W86" i="34"/>
  <c r="X86" i="34"/>
  <c r="Y86" i="34"/>
  <c r="Z86" i="34"/>
  <c r="AA86" i="34"/>
  <c r="U87" i="34"/>
  <c r="V87" i="34"/>
  <c r="W87" i="34"/>
  <c r="X87" i="34"/>
  <c r="Y87" i="34"/>
  <c r="Z87" i="34"/>
  <c r="AA87" i="34"/>
  <c r="U88" i="34"/>
  <c r="V88" i="34"/>
  <c r="W88" i="34"/>
  <c r="X88" i="34"/>
  <c r="Y88" i="34"/>
  <c r="Z88" i="34"/>
  <c r="AA88" i="34"/>
  <c r="U89" i="34"/>
  <c r="V89" i="34"/>
  <c r="W89" i="34"/>
  <c r="X89" i="34"/>
  <c r="Y89" i="34"/>
  <c r="Z89" i="34"/>
  <c r="AA89" i="34"/>
  <c r="U90" i="34"/>
  <c r="V90" i="34"/>
  <c r="W90" i="34"/>
  <c r="X90" i="34"/>
  <c r="Y90" i="34"/>
  <c r="Z90" i="34"/>
  <c r="AA90" i="34"/>
  <c r="U91" i="34"/>
  <c r="V91" i="34"/>
  <c r="W91" i="34"/>
  <c r="X91" i="34"/>
  <c r="Y91" i="34"/>
  <c r="Z91" i="34"/>
  <c r="AA91" i="34"/>
  <c r="U92" i="34"/>
  <c r="V92" i="34"/>
  <c r="W92" i="34"/>
  <c r="X92" i="34"/>
  <c r="Y92" i="34"/>
  <c r="Z92" i="34"/>
  <c r="AA92" i="34"/>
  <c r="U93" i="34"/>
  <c r="V93" i="34"/>
  <c r="W93" i="34"/>
  <c r="X93" i="34"/>
  <c r="Y93" i="34"/>
  <c r="Z93" i="34"/>
  <c r="AA93" i="34"/>
  <c r="U94" i="34"/>
  <c r="V94" i="34"/>
  <c r="W94" i="34"/>
  <c r="X94" i="34"/>
  <c r="Y94" i="34"/>
  <c r="Z94" i="34"/>
  <c r="AA94" i="34"/>
  <c r="U95" i="34"/>
  <c r="V95" i="34"/>
  <c r="W95" i="34"/>
  <c r="X95" i="34"/>
  <c r="Y95" i="34"/>
  <c r="Z95" i="34"/>
  <c r="AA95" i="34"/>
  <c r="U96" i="34"/>
  <c r="V96" i="34"/>
  <c r="W96" i="34"/>
  <c r="X96" i="34"/>
  <c r="Y96" i="34"/>
  <c r="Z96" i="34"/>
  <c r="AA96" i="34"/>
  <c r="U97" i="34"/>
  <c r="V97" i="34"/>
  <c r="W97" i="34"/>
  <c r="X97" i="34"/>
  <c r="Y97" i="34"/>
  <c r="Z97" i="34"/>
  <c r="AA97" i="34"/>
  <c r="U98" i="34"/>
  <c r="V98" i="34"/>
  <c r="W98" i="34"/>
  <c r="X98" i="34"/>
  <c r="Y98" i="34"/>
  <c r="Z98" i="34"/>
  <c r="AA98" i="34"/>
  <c r="U99" i="34"/>
  <c r="V99" i="34"/>
  <c r="W99" i="34"/>
  <c r="X99" i="34"/>
  <c r="Y99" i="34"/>
  <c r="Z99" i="34"/>
  <c r="AA99" i="34"/>
  <c r="U100" i="34"/>
  <c r="V100" i="34"/>
  <c r="W100" i="34"/>
  <c r="X100" i="34"/>
  <c r="Y100" i="34"/>
  <c r="Z100" i="34"/>
  <c r="AA100" i="34"/>
  <c r="U101" i="34"/>
  <c r="V101" i="34"/>
  <c r="W101" i="34"/>
  <c r="X101" i="34"/>
  <c r="Y101" i="34"/>
  <c r="Z101" i="34"/>
  <c r="AA101" i="34"/>
  <c r="U102" i="34"/>
  <c r="V102" i="34"/>
  <c r="W102" i="34"/>
  <c r="X102" i="34"/>
  <c r="Y102" i="34"/>
  <c r="Z102" i="34"/>
  <c r="AA102" i="34"/>
  <c r="U103" i="34"/>
  <c r="V103" i="34"/>
  <c r="W103" i="34"/>
  <c r="X103" i="34"/>
  <c r="Y103" i="34"/>
  <c r="Z103" i="34"/>
  <c r="AA103" i="34"/>
  <c r="U104" i="34"/>
  <c r="V104" i="34"/>
  <c r="W104" i="34"/>
  <c r="X104" i="34"/>
  <c r="Y104" i="34"/>
  <c r="Z104" i="34"/>
  <c r="AA104" i="34"/>
  <c r="U105" i="34"/>
  <c r="V105" i="34"/>
  <c r="W105" i="34"/>
  <c r="X105" i="34"/>
  <c r="Y105" i="34"/>
  <c r="Z105" i="34"/>
  <c r="AA105" i="34"/>
  <c r="U106" i="34"/>
  <c r="V106" i="34"/>
  <c r="W106" i="34"/>
  <c r="X106" i="34"/>
  <c r="Y106" i="34"/>
  <c r="Z106" i="34"/>
  <c r="AA106" i="34"/>
  <c r="U107" i="34"/>
  <c r="V107" i="34"/>
  <c r="W107" i="34"/>
  <c r="X107" i="34"/>
  <c r="Y107" i="34"/>
  <c r="Z107" i="34"/>
  <c r="AA107" i="34"/>
  <c r="U108" i="34"/>
  <c r="V108" i="34"/>
  <c r="W108" i="34"/>
  <c r="X108" i="34"/>
  <c r="Y108" i="34"/>
  <c r="Z108" i="34"/>
  <c r="AA108" i="34"/>
  <c r="T7" i="41"/>
  <c r="U7" i="41"/>
  <c r="V7" i="41"/>
  <c r="W7" i="41"/>
  <c r="X7" i="41"/>
  <c r="Y7" i="41"/>
  <c r="Z7" i="41"/>
  <c r="T8" i="41"/>
  <c r="U8" i="41"/>
  <c r="V8" i="41"/>
  <c r="W8" i="41"/>
  <c r="X8" i="41"/>
  <c r="Y8" i="41"/>
  <c r="Z8" i="41"/>
  <c r="T9" i="41"/>
  <c r="U9" i="41"/>
  <c r="V9" i="41"/>
  <c r="W9" i="41"/>
  <c r="X9" i="41"/>
  <c r="Y9" i="41"/>
  <c r="Z9" i="41"/>
  <c r="T10" i="41"/>
  <c r="U10" i="41"/>
  <c r="V10" i="41"/>
  <c r="W10" i="41"/>
  <c r="X10" i="41"/>
  <c r="Y10" i="41"/>
  <c r="Z10" i="41"/>
  <c r="T11" i="41"/>
  <c r="U11" i="41"/>
  <c r="V11" i="41"/>
  <c r="W11" i="41"/>
  <c r="X11" i="41"/>
  <c r="Y11" i="41"/>
  <c r="Z11" i="41"/>
  <c r="T12" i="41"/>
  <c r="U12" i="41"/>
  <c r="V12" i="41"/>
  <c r="W12" i="41"/>
  <c r="X12" i="41"/>
  <c r="Y12" i="41"/>
  <c r="Z12" i="41"/>
  <c r="T13" i="41"/>
  <c r="U13" i="41"/>
  <c r="V13" i="41"/>
  <c r="W13" i="41"/>
  <c r="X13" i="41"/>
  <c r="Y13" i="41"/>
  <c r="Z13" i="41"/>
  <c r="T14" i="41"/>
  <c r="U14" i="41"/>
  <c r="V14" i="41"/>
  <c r="W14" i="41"/>
  <c r="X14" i="41"/>
  <c r="Y14" i="41"/>
  <c r="Z14" i="41"/>
  <c r="T15" i="41"/>
  <c r="U15" i="41"/>
  <c r="V15" i="41"/>
  <c r="W15" i="41"/>
  <c r="X15" i="41"/>
  <c r="Y15" i="41"/>
  <c r="Z15" i="41"/>
  <c r="T16" i="41"/>
  <c r="U16" i="41"/>
  <c r="V16" i="41"/>
  <c r="W16" i="41"/>
  <c r="X16" i="41"/>
  <c r="Y16" i="41"/>
  <c r="Z16" i="41"/>
  <c r="T17" i="41"/>
  <c r="U17" i="41"/>
  <c r="V17" i="41"/>
  <c r="W17" i="41"/>
  <c r="X17" i="41"/>
  <c r="Y17" i="41"/>
  <c r="Z17" i="41"/>
  <c r="T18" i="41"/>
  <c r="U18" i="41"/>
  <c r="V18" i="41"/>
  <c r="W18" i="41"/>
  <c r="X18" i="41"/>
  <c r="Y18" i="41"/>
  <c r="Z18" i="41"/>
  <c r="T19" i="41"/>
  <c r="U19" i="41"/>
  <c r="V19" i="41"/>
  <c r="W19" i="41"/>
  <c r="X19" i="41"/>
  <c r="Y19" i="41"/>
  <c r="Z19" i="41"/>
  <c r="T20" i="41"/>
  <c r="U20" i="41"/>
  <c r="V20" i="41"/>
  <c r="W20" i="41"/>
  <c r="X20" i="41"/>
  <c r="Y20" i="41"/>
  <c r="Z20" i="41"/>
  <c r="T21" i="41"/>
  <c r="U21" i="41"/>
  <c r="V21" i="41"/>
  <c r="W21" i="41"/>
  <c r="X21" i="41"/>
  <c r="Y21" i="41"/>
  <c r="Z21" i="41"/>
  <c r="T22" i="41"/>
  <c r="U22" i="41"/>
  <c r="V22" i="41"/>
  <c r="W22" i="41"/>
  <c r="X22" i="41"/>
  <c r="Y22" i="41"/>
  <c r="Z22" i="41"/>
  <c r="T23" i="41"/>
  <c r="U23" i="41"/>
  <c r="V23" i="41"/>
  <c r="W23" i="41"/>
  <c r="X23" i="41"/>
  <c r="Y23" i="41"/>
  <c r="Z23" i="41"/>
  <c r="T24" i="41"/>
  <c r="U24" i="41"/>
  <c r="V24" i="41"/>
  <c r="W24" i="41"/>
  <c r="X24" i="41"/>
  <c r="Y24" i="41"/>
  <c r="Z24" i="41"/>
  <c r="T25" i="41"/>
  <c r="U25" i="41"/>
  <c r="V25" i="41"/>
  <c r="W25" i="41"/>
  <c r="X25" i="41"/>
  <c r="Y25" i="41"/>
  <c r="Z25" i="41"/>
  <c r="T26" i="41"/>
  <c r="U26" i="41"/>
  <c r="V26" i="41"/>
  <c r="W26" i="41"/>
  <c r="X26" i="41"/>
  <c r="Y26" i="41"/>
  <c r="Z26" i="41"/>
  <c r="Z144" i="36" l="1"/>
  <c r="V144" i="36"/>
  <c r="W144" i="36"/>
  <c r="V27" i="41"/>
  <c r="Y27" i="41"/>
  <c r="U27" i="41"/>
  <c r="X27" i="41"/>
  <c r="T27" i="41"/>
  <c r="T22" i="40"/>
  <c r="W22" i="40"/>
  <c r="Y22" i="40"/>
  <c r="U22" i="40"/>
  <c r="X144" i="36"/>
  <c r="T144" i="36"/>
  <c r="Y144" i="36"/>
  <c r="U144" i="36"/>
  <c r="Z109" i="34"/>
  <c r="V109" i="34"/>
  <c r="W109" i="34"/>
  <c r="X109" i="34"/>
  <c r="Y109" i="34"/>
  <c r="U109" i="34"/>
  <c r="W20" i="32"/>
  <c r="Z20" i="32"/>
  <c r="V20" i="32"/>
  <c r="Y20" i="32"/>
  <c r="U20" i="32"/>
  <c r="Y16" i="31"/>
  <c r="U16" i="31"/>
  <c r="X16" i="31"/>
  <c r="T16" i="31"/>
  <c r="W16" i="31"/>
  <c r="K8" i="41"/>
  <c r="K9" i="41"/>
  <c r="K10" i="41"/>
  <c r="K11" i="41"/>
  <c r="K12" i="41"/>
  <c r="K13" i="41"/>
  <c r="K14" i="41"/>
  <c r="K15" i="41"/>
  <c r="K16" i="41"/>
  <c r="K17" i="41"/>
  <c r="K18" i="41"/>
  <c r="K19" i="41"/>
  <c r="K20" i="41"/>
  <c r="K21" i="41"/>
  <c r="K22" i="41"/>
  <c r="K23" i="41"/>
  <c r="K24" i="41"/>
  <c r="K25" i="41"/>
  <c r="K26" i="41"/>
  <c r="K7" i="41"/>
  <c r="K8" i="40"/>
  <c r="K9" i="40"/>
  <c r="K10" i="40"/>
  <c r="K11" i="40"/>
  <c r="K12" i="40"/>
  <c r="K13" i="40"/>
  <c r="K14" i="40"/>
  <c r="K15" i="40"/>
  <c r="K16" i="40"/>
  <c r="K17" i="40"/>
  <c r="K18" i="40"/>
  <c r="K19" i="40"/>
  <c r="K20" i="40"/>
  <c r="K21" i="40"/>
  <c r="K7" i="40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39" i="36"/>
  <c r="K40" i="36"/>
  <c r="K41" i="36"/>
  <c r="K42" i="36"/>
  <c r="K43" i="36"/>
  <c r="K44" i="36"/>
  <c r="K45" i="36"/>
  <c r="K46" i="36"/>
  <c r="K47" i="36"/>
  <c r="K48" i="36"/>
  <c r="K49" i="36"/>
  <c r="K50" i="36"/>
  <c r="K51" i="36"/>
  <c r="K52" i="36"/>
  <c r="K53" i="36"/>
  <c r="K54" i="36"/>
  <c r="K55" i="36"/>
  <c r="K56" i="36"/>
  <c r="K57" i="36"/>
  <c r="K58" i="36"/>
  <c r="K59" i="36"/>
  <c r="K60" i="36"/>
  <c r="K61" i="36"/>
  <c r="K62" i="36"/>
  <c r="K63" i="36"/>
  <c r="K64" i="36"/>
  <c r="K65" i="36"/>
  <c r="K66" i="36"/>
  <c r="K67" i="36"/>
  <c r="K68" i="36"/>
  <c r="K69" i="36"/>
  <c r="K70" i="36"/>
  <c r="K71" i="36"/>
  <c r="K72" i="36"/>
  <c r="K73" i="36"/>
  <c r="K74" i="36"/>
  <c r="K75" i="36"/>
  <c r="K76" i="36"/>
  <c r="K77" i="36"/>
  <c r="K78" i="36"/>
  <c r="K79" i="36"/>
  <c r="K80" i="36"/>
  <c r="K81" i="36"/>
  <c r="K82" i="36"/>
  <c r="K83" i="36"/>
  <c r="K84" i="36"/>
  <c r="K85" i="36"/>
  <c r="K86" i="36"/>
  <c r="K87" i="36"/>
  <c r="K88" i="36"/>
  <c r="K89" i="36"/>
  <c r="K90" i="36"/>
  <c r="K91" i="36"/>
  <c r="K92" i="36"/>
  <c r="K93" i="36"/>
  <c r="K94" i="36"/>
  <c r="K95" i="36"/>
  <c r="K96" i="36"/>
  <c r="K97" i="36"/>
  <c r="K98" i="36"/>
  <c r="K99" i="36"/>
  <c r="K100" i="36"/>
  <c r="K101" i="36"/>
  <c r="K102" i="36"/>
  <c r="K103" i="36"/>
  <c r="K104" i="36"/>
  <c r="K105" i="36"/>
  <c r="K106" i="36"/>
  <c r="K107" i="36"/>
  <c r="K108" i="36"/>
  <c r="K109" i="36"/>
  <c r="K110" i="36"/>
  <c r="K111" i="36"/>
  <c r="K112" i="36"/>
  <c r="K113" i="36"/>
  <c r="K114" i="36"/>
  <c r="K115" i="36"/>
  <c r="K116" i="36"/>
  <c r="K117" i="36"/>
  <c r="K118" i="36"/>
  <c r="K119" i="36"/>
  <c r="K120" i="36"/>
  <c r="K121" i="36"/>
  <c r="K122" i="36"/>
  <c r="K123" i="36"/>
  <c r="K124" i="36"/>
  <c r="K125" i="36"/>
  <c r="K126" i="36"/>
  <c r="K127" i="36"/>
  <c r="K128" i="36"/>
  <c r="K129" i="36"/>
  <c r="K130" i="36"/>
  <c r="K131" i="36"/>
  <c r="K132" i="36"/>
  <c r="K133" i="36"/>
  <c r="K134" i="36"/>
  <c r="K135" i="36"/>
  <c r="K136" i="36"/>
  <c r="K137" i="36"/>
  <c r="K138" i="36"/>
  <c r="K139" i="36"/>
  <c r="K140" i="36"/>
  <c r="K141" i="36"/>
  <c r="K142" i="36"/>
  <c r="K143" i="36"/>
  <c r="K8" i="36"/>
  <c r="L7" i="33"/>
  <c r="M7" i="33"/>
  <c r="N7" i="33"/>
  <c r="L8" i="33"/>
  <c r="M8" i="33"/>
  <c r="N8" i="33"/>
  <c r="L9" i="33"/>
  <c r="M9" i="33"/>
  <c r="N9" i="33"/>
  <c r="L10" i="33"/>
  <c r="M10" i="33"/>
  <c r="N10" i="33"/>
  <c r="L11" i="33"/>
  <c r="M11" i="33"/>
  <c r="N11" i="33"/>
  <c r="L12" i="33"/>
  <c r="M12" i="33"/>
  <c r="N12" i="33"/>
  <c r="L13" i="33"/>
  <c r="M13" i="33"/>
  <c r="N13" i="33"/>
  <c r="K8" i="32"/>
  <c r="K9" i="32"/>
  <c r="K10" i="32"/>
  <c r="K11" i="32"/>
  <c r="K12" i="32"/>
  <c r="K13" i="32"/>
  <c r="K14" i="32"/>
  <c r="K15" i="32"/>
  <c r="K16" i="32"/>
  <c r="K17" i="32"/>
  <c r="K18" i="32"/>
  <c r="K19" i="32"/>
  <c r="K7" i="32"/>
  <c r="K8" i="31"/>
  <c r="K9" i="31"/>
  <c r="K10" i="31"/>
  <c r="K11" i="31"/>
  <c r="K12" i="31"/>
  <c r="K13" i="31"/>
  <c r="K14" i="31"/>
  <c r="K15" i="31"/>
  <c r="K7" i="31"/>
  <c r="L8" i="34"/>
  <c r="L9" i="34"/>
  <c r="L10" i="34"/>
  <c r="L11" i="34"/>
  <c r="L12" i="34"/>
  <c r="T12" i="34" s="1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31" i="34"/>
  <c r="L32" i="34"/>
  <c r="L33" i="34"/>
  <c r="L34" i="34"/>
  <c r="L35" i="34"/>
  <c r="L36" i="34"/>
  <c r="L37" i="34"/>
  <c r="L38" i="34"/>
  <c r="L39" i="34"/>
  <c r="L40" i="34"/>
  <c r="L41" i="34"/>
  <c r="L42" i="34"/>
  <c r="L43" i="34"/>
  <c r="L44" i="34"/>
  <c r="L45" i="34"/>
  <c r="L46" i="34"/>
  <c r="L47" i="34"/>
  <c r="L48" i="34"/>
  <c r="L49" i="34"/>
  <c r="L50" i="34"/>
  <c r="L51" i="34"/>
  <c r="L52" i="34"/>
  <c r="L53" i="34"/>
  <c r="L54" i="34"/>
  <c r="L55" i="34"/>
  <c r="L56" i="34"/>
  <c r="L57" i="34"/>
  <c r="L58" i="34"/>
  <c r="L59" i="34"/>
  <c r="L60" i="34"/>
  <c r="L61" i="34"/>
  <c r="L62" i="34"/>
  <c r="L63" i="34"/>
  <c r="L64" i="34"/>
  <c r="L65" i="34"/>
  <c r="L66" i="34"/>
  <c r="L67" i="34"/>
  <c r="L68" i="34"/>
  <c r="L69" i="34"/>
  <c r="L70" i="34"/>
  <c r="L71" i="34"/>
  <c r="L72" i="34"/>
  <c r="L73" i="34"/>
  <c r="L74" i="34"/>
  <c r="L75" i="34"/>
  <c r="L76" i="34"/>
  <c r="L77" i="34"/>
  <c r="L78" i="34"/>
  <c r="L79" i="34"/>
  <c r="L80" i="34"/>
  <c r="L81" i="34"/>
  <c r="L82" i="34"/>
  <c r="L83" i="34"/>
  <c r="L84" i="34"/>
  <c r="L85" i="34"/>
  <c r="L86" i="34"/>
  <c r="L87" i="34"/>
  <c r="L88" i="34"/>
  <c r="L89" i="34"/>
  <c r="L90" i="34"/>
  <c r="L91" i="34"/>
  <c r="L92" i="34"/>
  <c r="L93" i="34"/>
  <c r="L94" i="34"/>
  <c r="L95" i="34"/>
  <c r="L96" i="34"/>
  <c r="L97" i="34"/>
  <c r="L98" i="34"/>
  <c r="L99" i="34"/>
  <c r="L100" i="34"/>
  <c r="L101" i="34"/>
  <c r="L102" i="34"/>
  <c r="L103" i="34"/>
  <c r="L104" i="34"/>
  <c r="L105" i="34"/>
  <c r="L106" i="34"/>
  <c r="L107" i="34"/>
  <c r="L108" i="34"/>
  <c r="L7" i="34"/>
  <c r="D8" i="34"/>
  <c r="T8" i="34" s="1"/>
  <c r="D9" i="34"/>
  <c r="D10" i="34"/>
  <c r="D11" i="34"/>
  <c r="D13" i="34"/>
  <c r="D14" i="34"/>
  <c r="T14" i="34" s="1"/>
  <c r="D15" i="34"/>
  <c r="D16" i="34"/>
  <c r="T16" i="34" s="1"/>
  <c r="D17" i="34"/>
  <c r="D18" i="34"/>
  <c r="T18" i="34" s="1"/>
  <c r="D19" i="34"/>
  <c r="D20" i="34"/>
  <c r="T20" i="34" s="1"/>
  <c r="D21" i="34"/>
  <c r="D22" i="34"/>
  <c r="T22" i="34" s="1"/>
  <c r="D23" i="34"/>
  <c r="D24" i="34"/>
  <c r="T24" i="34" s="1"/>
  <c r="D25" i="34"/>
  <c r="D26" i="34"/>
  <c r="T26" i="34" s="1"/>
  <c r="D27" i="34"/>
  <c r="D28" i="34"/>
  <c r="T28" i="34" s="1"/>
  <c r="D29" i="34"/>
  <c r="D30" i="34"/>
  <c r="T30" i="34" s="1"/>
  <c r="D31" i="34"/>
  <c r="D32" i="34"/>
  <c r="T32" i="34" s="1"/>
  <c r="D33" i="34"/>
  <c r="D34" i="34"/>
  <c r="T34" i="34" s="1"/>
  <c r="D35" i="34"/>
  <c r="D36" i="34"/>
  <c r="T36" i="34" s="1"/>
  <c r="D37" i="34"/>
  <c r="D38" i="34"/>
  <c r="T38" i="34" s="1"/>
  <c r="D39" i="34"/>
  <c r="D40" i="34"/>
  <c r="T40" i="34" s="1"/>
  <c r="D41" i="34"/>
  <c r="D42" i="34"/>
  <c r="T42" i="34" s="1"/>
  <c r="D43" i="34"/>
  <c r="D44" i="34"/>
  <c r="T44" i="34" s="1"/>
  <c r="D45" i="34"/>
  <c r="D46" i="34"/>
  <c r="T46" i="34" s="1"/>
  <c r="D47" i="34"/>
  <c r="D48" i="34"/>
  <c r="T48" i="34" s="1"/>
  <c r="D49" i="34"/>
  <c r="D50" i="34"/>
  <c r="T50" i="34" s="1"/>
  <c r="D51" i="34"/>
  <c r="D52" i="34"/>
  <c r="T52" i="34" s="1"/>
  <c r="D53" i="34"/>
  <c r="D54" i="34"/>
  <c r="T54" i="34" s="1"/>
  <c r="D55" i="34"/>
  <c r="D56" i="34"/>
  <c r="T56" i="34" s="1"/>
  <c r="D57" i="34"/>
  <c r="D58" i="34"/>
  <c r="T58" i="34" s="1"/>
  <c r="D59" i="34"/>
  <c r="D60" i="34"/>
  <c r="T60" i="34" s="1"/>
  <c r="D61" i="34"/>
  <c r="D62" i="34"/>
  <c r="T62" i="34" s="1"/>
  <c r="D63" i="34"/>
  <c r="D64" i="34"/>
  <c r="T64" i="34" s="1"/>
  <c r="D65" i="34"/>
  <c r="D66" i="34"/>
  <c r="T66" i="34" s="1"/>
  <c r="D67" i="34"/>
  <c r="D68" i="34"/>
  <c r="T68" i="34" s="1"/>
  <c r="D69" i="34"/>
  <c r="D70" i="34"/>
  <c r="T70" i="34" s="1"/>
  <c r="D71" i="34"/>
  <c r="D72" i="34"/>
  <c r="T72" i="34" s="1"/>
  <c r="D73" i="34"/>
  <c r="D74" i="34"/>
  <c r="T74" i="34" s="1"/>
  <c r="D75" i="34"/>
  <c r="D76" i="34"/>
  <c r="T76" i="34" s="1"/>
  <c r="D77" i="34"/>
  <c r="D78" i="34"/>
  <c r="T78" i="34" s="1"/>
  <c r="D79" i="34"/>
  <c r="D80" i="34"/>
  <c r="T80" i="34" s="1"/>
  <c r="D81" i="34"/>
  <c r="D82" i="34"/>
  <c r="T82" i="34" s="1"/>
  <c r="D83" i="34"/>
  <c r="D84" i="34"/>
  <c r="T84" i="34" s="1"/>
  <c r="D85" i="34"/>
  <c r="D86" i="34"/>
  <c r="T86" i="34" s="1"/>
  <c r="D87" i="34"/>
  <c r="D88" i="34"/>
  <c r="T88" i="34" s="1"/>
  <c r="D89" i="34"/>
  <c r="D90" i="34"/>
  <c r="T90" i="34" s="1"/>
  <c r="D91" i="34"/>
  <c r="D92" i="34"/>
  <c r="T92" i="34" s="1"/>
  <c r="D93" i="34"/>
  <c r="D94" i="34"/>
  <c r="T94" i="34" s="1"/>
  <c r="D95" i="34"/>
  <c r="D96" i="34"/>
  <c r="T96" i="34" s="1"/>
  <c r="D97" i="34"/>
  <c r="D98" i="34"/>
  <c r="T98" i="34" s="1"/>
  <c r="D99" i="34"/>
  <c r="D100" i="34"/>
  <c r="T100" i="34" s="1"/>
  <c r="D101" i="34"/>
  <c r="D102" i="34"/>
  <c r="T102" i="34" s="1"/>
  <c r="D103" i="34"/>
  <c r="D104" i="34"/>
  <c r="T104" i="34" s="1"/>
  <c r="D105" i="34"/>
  <c r="D106" i="34"/>
  <c r="T106" i="34" s="1"/>
  <c r="D107" i="34"/>
  <c r="D108" i="34"/>
  <c r="T108" i="34" s="1"/>
  <c r="D7" i="34"/>
  <c r="C8" i="41"/>
  <c r="S8" i="41" s="1"/>
  <c r="C9" i="41"/>
  <c r="S9" i="41" s="1"/>
  <c r="C10" i="41"/>
  <c r="C11" i="41"/>
  <c r="C12" i="41"/>
  <c r="S12" i="41" s="1"/>
  <c r="C13" i="41"/>
  <c r="S13" i="41" s="1"/>
  <c r="C14" i="41"/>
  <c r="C15" i="41"/>
  <c r="C16" i="41"/>
  <c r="S16" i="41" s="1"/>
  <c r="C17" i="41"/>
  <c r="S17" i="41" s="1"/>
  <c r="C18" i="41"/>
  <c r="C19" i="41"/>
  <c r="C20" i="41"/>
  <c r="S20" i="41" s="1"/>
  <c r="C21" i="41"/>
  <c r="S21" i="41" s="1"/>
  <c r="C22" i="41"/>
  <c r="C23" i="41"/>
  <c r="C24" i="41"/>
  <c r="S24" i="41" s="1"/>
  <c r="C25" i="41"/>
  <c r="S25" i="41" s="1"/>
  <c r="C26" i="41"/>
  <c r="C7" i="41"/>
  <c r="C8" i="40"/>
  <c r="C9" i="40"/>
  <c r="S9" i="40" s="1"/>
  <c r="C10" i="40"/>
  <c r="S10" i="40" s="1"/>
  <c r="C11" i="40"/>
  <c r="C12" i="40"/>
  <c r="C13" i="40"/>
  <c r="S13" i="40" s="1"/>
  <c r="C14" i="40"/>
  <c r="S14" i="40" s="1"/>
  <c r="C15" i="40"/>
  <c r="C16" i="40"/>
  <c r="C17" i="40"/>
  <c r="S17" i="40" s="1"/>
  <c r="C18" i="40"/>
  <c r="S18" i="40" s="1"/>
  <c r="C19" i="40"/>
  <c r="C20" i="40"/>
  <c r="C21" i="40"/>
  <c r="S21" i="40" s="1"/>
  <c r="C7" i="40"/>
  <c r="C8" i="39"/>
  <c r="C9" i="39"/>
  <c r="C10" i="39"/>
  <c r="C11" i="39"/>
  <c r="C12" i="39"/>
  <c r="C13" i="39"/>
  <c r="C7" i="39"/>
  <c r="C8" i="38"/>
  <c r="C9" i="38"/>
  <c r="C10" i="38"/>
  <c r="C11" i="38"/>
  <c r="C12" i="38"/>
  <c r="C13" i="38"/>
  <c r="C7" i="38"/>
  <c r="C8" i="37"/>
  <c r="C9" i="37"/>
  <c r="C10" i="37"/>
  <c r="C11" i="37"/>
  <c r="C12" i="37"/>
  <c r="C13" i="37"/>
  <c r="C7" i="37"/>
  <c r="S26" i="41" l="1"/>
  <c r="S22" i="41"/>
  <c r="S18" i="41"/>
  <c r="S14" i="41"/>
  <c r="S10" i="41"/>
  <c r="K27" i="41"/>
  <c r="S23" i="41"/>
  <c r="S19" i="41"/>
  <c r="S15" i="41"/>
  <c r="S11" i="41"/>
  <c r="S20" i="40"/>
  <c r="S16" i="40"/>
  <c r="S12" i="40"/>
  <c r="S8" i="40"/>
  <c r="C22" i="40"/>
  <c r="S7" i="40"/>
  <c r="K22" i="40"/>
  <c r="S19" i="40"/>
  <c r="S15" i="40"/>
  <c r="S11" i="40"/>
  <c r="C14" i="39"/>
  <c r="C14" i="38"/>
  <c r="C14" i="37"/>
  <c r="K144" i="36"/>
  <c r="T9" i="34"/>
  <c r="T105" i="34"/>
  <c r="T101" i="34"/>
  <c r="T97" i="34"/>
  <c r="T93" i="34"/>
  <c r="T89" i="34"/>
  <c r="T85" i="34"/>
  <c r="T81" i="34"/>
  <c r="T77" i="34"/>
  <c r="T73" i="34"/>
  <c r="T69" i="34"/>
  <c r="T65" i="34"/>
  <c r="T61" i="34"/>
  <c r="T57" i="34"/>
  <c r="T53" i="34"/>
  <c r="T49" i="34"/>
  <c r="T45" i="34"/>
  <c r="T41" i="34"/>
  <c r="T37" i="34"/>
  <c r="T33" i="34"/>
  <c r="T29" i="34"/>
  <c r="T25" i="34"/>
  <c r="T21" i="34"/>
  <c r="T17" i="34"/>
  <c r="T13" i="34"/>
  <c r="T10" i="34"/>
  <c r="D109" i="34"/>
  <c r="T7" i="34"/>
  <c r="T11" i="34"/>
  <c r="L109" i="34"/>
  <c r="T107" i="34"/>
  <c r="T103" i="34"/>
  <c r="T99" i="34"/>
  <c r="T95" i="34"/>
  <c r="T91" i="34"/>
  <c r="T87" i="34"/>
  <c r="T83" i="34"/>
  <c r="T79" i="34"/>
  <c r="T75" i="34"/>
  <c r="T71" i="34"/>
  <c r="T67" i="34"/>
  <c r="T63" i="34"/>
  <c r="T59" i="34"/>
  <c r="T55" i="34"/>
  <c r="T51" i="34"/>
  <c r="T47" i="34"/>
  <c r="T43" i="34"/>
  <c r="T39" i="34"/>
  <c r="T35" i="34"/>
  <c r="T31" i="34"/>
  <c r="T27" i="34"/>
  <c r="T23" i="34"/>
  <c r="T19" i="34"/>
  <c r="T15" i="34"/>
  <c r="K20" i="32"/>
  <c r="K16" i="31"/>
  <c r="S7" i="41"/>
  <c r="C27" i="41"/>
  <c r="S27" i="41" s="1"/>
  <c r="C15" i="30"/>
  <c r="S15" i="30" s="1"/>
  <c r="C16" i="30"/>
  <c r="S16" i="30" s="1"/>
  <c r="C17" i="30"/>
  <c r="S17" i="30" s="1"/>
  <c r="C18" i="30"/>
  <c r="S18" i="30" s="1"/>
  <c r="C19" i="30"/>
  <c r="S19" i="30" s="1"/>
  <c r="C20" i="30"/>
  <c r="C21" i="30"/>
  <c r="S21" i="30" s="1"/>
  <c r="C22" i="30"/>
  <c r="S22" i="30" s="1"/>
  <c r="C23" i="30"/>
  <c r="S23" i="30" s="1"/>
  <c r="C24" i="30"/>
  <c r="S24" i="30" s="1"/>
  <c r="C25" i="30"/>
  <c r="S25" i="30" s="1"/>
  <c r="C26" i="30"/>
  <c r="S26" i="30" s="1"/>
  <c r="C28" i="30"/>
  <c r="S28" i="30" s="1"/>
  <c r="C29" i="30"/>
  <c r="S29" i="30" s="1"/>
  <c r="C30" i="30"/>
  <c r="S30" i="30" s="1"/>
  <c r="C32" i="30"/>
  <c r="S32" i="30" s="1"/>
  <c r="C34" i="30"/>
  <c r="S34" i="30" s="1"/>
  <c r="C8" i="30"/>
  <c r="S8" i="30" s="1"/>
  <c r="C9" i="30"/>
  <c r="S9" i="30" s="1"/>
  <c r="C10" i="30"/>
  <c r="S10" i="30" s="1"/>
  <c r="C11" i="30"/>
  <c r="S11" i="30" s="1"/>
  <c r="C12" i="30"/>
  <c r="S12" i="30" s="1"/>
  <c r="C13" i="30"/>
  <c r="S13" i="30" s="1"/>
  <c r="E33" i="30"/>
  <c r="F33" i="30"/>
  <c r="G33" i="30"/>
  <c r="H33" i="30"/>
  <c r="I33" i="30"/>
  <c r="J33" i="30"/>
  <c r="E31" i="30"/>
  <c r="F31" i="30"/>
  <c r="G31" i="30"/>
  <c r="H31" i="30"/>
  <c r="I31" i="30"/>
  <c r="J31" i="30"/>
  <c r="E27" i="30"/>
  <c r="F27" i="30"/>
  <c r="G27" i="30"/>
  <c r="H27" i="30"/>
  <c r="I27" i="30"/>
  <c r="J27" i="30"/>
  <c r="D27" i="30"/>
  <c r="E14" i="30"/>
  <c r="F14" i="30"/>
  <c r="G14" i="30"/>
  <c r="H14" i="30"/>
  <c r="I14" i="30"/>
  <c r="J14" i="30"/>
  <c r="D14" i="30"/>
  <c r="E7" i="30"/>
  <c r="F7" i="30"/>
  <c r="G7" i="30"/>
  <c r="H7" i="30"/>
  <c r="I7" i="30"/>
  <c r="J7" i="30"/>
  <c r="D7" i="30"/>
  <c r="C8" i="32"/>
  <c r="S8" i="32" s="1"/>
  <c r="C9" i="32"/>
  <c r="S9" i="32" s="1"/>
  <c r="C10" i="32"/>
  <c r="S10" i="32" s="1"/>
  <c r="C11" i="32"/>
  <c r="S11" i="32" s="1"/>
  <c r="C12" i="32"/>
  <c r="S12" i="32" s="1"/>
  <c r="C13" i="32"/>
  <c r="S13" i="32" s="1"/>
  <c r="C14" i="32"/>
  <c r="S14" i="32" s="1"/>
  <c r="C15" i="32"/>
  <c r="S15" i="32" s="1"/>
  <c r="C16" i="32"/>
  <c r="S16" i="32" s="1"/>
  <c r="C17" i="32"/>
  <c r="S17" i="32" s="1"/>
  <c r="C18" i="32"/>
  <c r="S18" i="32" s="1"/>
  <c r="C19" i="32"/>
  <c r="S19" i="32" s="1"/>
  <c r="C7" i="32"/>
  <c r="C9" i="36"/>
  <c r="S9" i="36" s="1"/>
  <c r="C10" i="36"/>
  <c r="S10" i="36" s="1"/>
  <c r="C11" i="36"/>
  <c r="S11" i="36" s="1"/>
  <c r="C12" i="36"/>
  <c r="S12" i="36" s="1"/>
  <c r="C13" i="36"/>
  <c r="S13" i="36" s="1"/>
  <c r="C14" i="36"/>
  <c r="S14" i="36" s="1"/>
  <c r="C15" i="36"/>
  <c r="S15" i="36" s="1"/>
  <c r="C16" i="36"/>
  <c r="S16" i="36" s="1"/>
  <c r="C17" i="36"/>
  <c r="S17" i="36" s="1"/>
  <c r="C18" i="36"/>
  <c r="S18" i="36" s="1"/>
  <c r="C19" i="36"/>
  <c r="S19" i="36" s="1"/>
  <c r="C20" i="36"/>
  <c r="S20" i="36" s="1"/>
  <c r="C21" i="36"/>
  <c r="S21" i="36" s="1"/>
  <c r="C22" i="36"/>
  <c r="S22" i="36" s="1"/>
  <c r="C23" i="36"/>
  <c r="S23" i="36" s="1"/>
  <c r="C24" i="36"/>
  <c r="S24" i="36" s="1"/>
  <c r="C25" i="36"/>
  <c r="S25" i="36" s="1"/>
  <c r="C26" i="36"/>
  <c r="S26" i="36" s="1"/>
  <c r="C27" i="36"/>
  <c r="S27" i="36" s="1"/>
  <c r="C28" i="36"/>
  <c r="S28" i="36" s="1"/>
  <c r="C29" i="36"/>
  <c r="S29" i="36" s="1"/>
  <c r="C30" i="36"/>
  <c r="S30" i="36" s="1"/>
  <c r="C31" i="36"/>
  <c r="S31" i="36" s="1"/>
  <c r="C32" i="36"/>
  <c r="S32" i="36" s="1"/>
  <c r="C33" i="36"/>
  <c r="S33" i="36" s="1"/>
  <c r="C34" i="36"/>
  <c r="S34" i="36" s="1"/>
  <c r="C35" i="36"/>
  <c r="S35" i="36" s="1"/>
  <c r="C36" i="36"/>
  <c r="S36" i="36" s="1"/>
  <c r="C37" i="36"/>
  <c r="S37" i="36" s="1"/>
  <c r="C38" i="36"/>
  <c r="S38" i="36" s="1"/>
  <c r="C39" i="36"/>
  <c r="S39" i="36" s="1"/>
  <c r="C40" i="36"/>
  <c r="S40" i="36" s="1"/>
  <c r="C41" i="36"/>
  <c r="S41" i="36" s="1"/>
  <c r="C42" i="36"/>
  <c r="S42" i="36" s="1"/>
  <c r="C43" i="36"/>
  <c r="S43" i="36" s="1"/>
  <c r="C44" i="36"/>
  <c r="S44" i="36" s="1"/>
  <c r="C45" i="36"/>
  <c r="S45" i="36" s="1"/>
  <c r="C46" i="36"/>
  <c r="S46" i="36" s="1"/>
  <c r="C47" i="36"/>
  <c r="S47" i="36" s="1"/>
  <c r="C48" i="36"/>
  <c r="S48" i="36" s="1"/>
  <c r="C49" i="36"/>
  <c r="S49" i="36" s="1"/>
  <c r="C50" i="36"/>
  <c r="S50" i="36" s="1"/>
  <c r="C51" i="36"/>
  <c r="S51" i="36" s="1"/>
  <c r="C52" i="36"/>
  <c r="S52" i="36" s="1"/>
  <c r="C53" i="36"/>
  <c r="S53" i="36" s="1"/>
  <c r="C54" i="36"/>
  <c r="S54" i="36" s="1"/>
  <c r="C55" i="36"/>
  <c r="S55" i="36" s="1"/>
  <c r="C56" i="36"/>
  <c r="S56" i="36" s="1"/>
  <c r="C57" i="36"/>
  <c r="S57" i="36" s="1"/>
  <c r="C58" i="36"/>
  <c r="S58" i="36" s="1"/>
  <c r="C59" i="36"/>
  <c r="S59" i="36" s="1"/>
  <c r="C60" i="36"/>
  <c r="S60" i="36" s="1"/>
  <c r="C61" i="36"/>
  <c r="S61" i="36" s="1"/>
  <c r="C62" i="36"/>
  <c r="S62" i="36" s="1"/>
  <c r="C63" i="36"/>
  <c r="S63" i="36" s="1"/>
  <c r="C64" i="36"/>
  <c r="S64" i="36" s="1"/>
  <c r="C65" i="36"/>
  <c r="S65" i="36" s="1"/>
  <c r="C66" i="36"/>
  <c r="S66" i="36" s="1"/>
  <c r="C67" i="36"/>
  <c r="S67" i="36" s="1"/>
  <c r="C68" i="36"/>
  <c r="S68" i="36" s="1"/>
  <c r="C69" i="36"/>
  <c r="S69" i="36" s="1"/>
  <c r="C70" i="36"/>
  <c r="S70" i="36" s="1"/>
  <c r="C71" i="36"/>
  <c r="S71" i="36" s="1"/>
  <c r="C72" i="36"/>
  <c r="S72" i="36" s="1"/>
  <c r="C73" i="36"/>
  <c r="S73" i="36" s="1"/>
  <c r="C74" i="36"/>
  <c r="S74" i="36" s="1"/>
  <c r="C75" i="36"/>
  <c r="S75" i="36" s="1"/>
  <c r="C76" i="36"/>
  <c r="S76" i="36" s="1"/>
  <c r="C77" i="36"/>
  <c r="S77" i="36" s="1"/>
  <c r="C78" i="36"/>
  <c r="S78" i="36" s="1"/>
  <c r="C79" i="36"/>
  <c r="S79" i="36" s="1"/>
  <c r="C80" i="36"/>
  <c r="S80" i="36" s="1"/>
  <c r="C81" i="36"/>
  <c r="S81" i="36" s="1"/>
  <c r="C82" i="36"/>
  <c r="S82" i="36" s="1"/>
  <c r="C83" i="36"/>
  <c r="S83" i="36" s="1"/>
  <c r="C84" i="36"/>
  <c r="S84" i="36" s="1"/>
  <c r="C85" i="36"/>
  <c r="S85" i="36" s="1"/>
  <c r="C86" i="36"/>
  <c r="S86" i="36" s="1"/>
  <c r="C87" i="36"/>
  <c r="S87" i="36" s="1"/>
  <c r="C88" i="36"/>
  <c r="S88" i="36" s="1"/>
  <c r="C89" i="36"/>
  <c r="S89" i="36" s="1"/>
  <c r="C90" i="36"/>
  <c r="S90" i="36" s="1"/>
  <c r="C91" i="36"/>
  <c r="S91" i="36" s="1"/>
  <c r="C92" i="36"/>
  <c r="S92" i="36" s="1"/>
  <c r="C93" i="36"/>
  <c r="S93" i="36" s="1"/>
  <c r="C94" i="36"/>
  <c r="S94" i="36" s="1"/>
  <c r="C95" i="36"/>
  <c r="S95" i="36" s="1"/>
  <c r="C96" i="36"/>
  <c r="S96" i="36" s="1"/>
  <c r="C97" i="36"/>
  <c r="S97" i="36" s="1"/>
  <c r="C98" i="36"/>
  <c r="S98" i="36" s="1"/>
  <c r="C99" i="36"/>
  <c r="S99" i="36" s="1"/>
  <c r="C100" i="36"/>
  <c r="S100" i="36" s="1"/>
  <c r="C101" i="36"/>
  <c r="S101" i="36" s="1"/>
  <c r="C102" i="36"/>
  <c r="S102" i="36" s="1"/>
  <c r="C103" i="36"/>
  <c r="S103" i="36" s="1"/>
  <c r="C104" i="36"/>
  <c r="S104" i="36" s="1"/>
  <c r="C105" i="36"/>
  <c r="S105" i="36" s="1"/>
  <c r="C106" i="36"/>
  <c r="S106" i="36" s="1"/>
  <c r="C107" i="36"/>
  <c r="S107" i="36" s="1"/>
  <c r="C108" i="36"/>
  <c r="S108" i="36" s="1"/>
  <c r="C109" i="36"/>
  <c r="S109" i="36" s="1"/>
  <c r="C110" i="36"/>
  <c r="S110" i="36" s="1"/>
  <c r="C111" i="36"/>
  <c r="S111" i="36" s="1"/>
  <c r="C112" i="36"/>
  <c r="S112" i="36" s="1"/>
  <c r="C113" i="36"/>
  <c r="S113" i="36" s="1"/>
  <c r="C114" i="36"/>
  <c r="S114" i="36" s="1"/>
  <c r="C115" i="36"/>
  <c r="S115" i="36" s="1"/>
  <c r="C116" i="36"/>
  <c r="S116" i="36" s="1"/>
  <c r="C117" i="36"/>
  <c r="S117" i="36" s="1"/>
  <c r="C118" i="36"/>
  <c r="S118" i="36" s="1"/>
  <c r="C119" i="36"/>
  <c r="S119" i="36" s="1"/>
  <c r="C120" i="36"/>
  <c r="S120" i="36" s="1"/>
  <c r="C121" i="36"/>
  <c r="S121" i="36" s="1"/>
  <c r="C122" i="36"/>
  <c r="S122" i="36" s="1"/>
  <c r="C123" i="36"/>
  <c r="S123" i="36" s="1"/>
  <c r="C124" i="36"/>
  <c r="S124" i="36" s="1"/>
  <c r="C125" i="36"/>
  <c r="S125" i="36" s="1"/>
  <c r="C126" i="36"/>
  <c r="S126" i="36" s="1"/>
  <c r="C127" i="36"/>
  <c r="S127" i="36" s="1"/>
  <c r="C128" i="36"/>
  <c r="S128" i="36" s="1"/>
  <c r="C129" i="36"/>
  <c r="S129" i="36" s="1"/>
  <c r="C130" i="36"/>
  <c r="S130" i="36" s="1"/>
  <c r="C131" i="36"/>
  <c r="S131" i="36" s="1"/>
  <c r="C132" i="36"/>
  <c r="S132" i="36" s="1"/>
  <c r="C133" i="36"/>
  <c r="S133" i="36" s="1"/>
  <c r="C134" i="36"/>
  <c r="S134" i="36" s="1"/>
  <c r="C135" i="36"/>
  <c r="S135" i="36" s="1"/>
  <c r="C136" i="36"/>
  <c r="S136" i="36" s="1"/>
  <c r="C137" i="36"/>
  <c r="S137" i="36" s="1"/>
  <c r="C138" i="36"/>
  <c r="S138" i="36" s="1"/>
  <c r="C139" i="36"/>
  <c r="S139" i="36" s="1"/>
  <c r="C140" i="36"/>
  <c r="S140" i="36" s="1"/>
  <c r="C141" i="36"/>
  <c r="S141" i="36" s="1"/>
  <c r="C142" i="36"/>
  <c r="S142" i="36" s="1"/>
  <c r="C143" i="36"/>
  <c r="S143" i="36" s="1"/>
  <c r="C8" i="36"/>
  <c r="C8" i="35"/>
  <c r="C9" i="35"/>
  <c r="C10" i="35"/>
  <c r="C11" i="35"/>
  <c r="C12" i="35"/>
  <c r="C13" i="35"/>
  <c r="C7" i="35"/>
  <c r="I7" i="35"/>
  <c r="K8" i="33"/>
  <c r="K9" i="33"/>
  <c r="K10" i="33"/>
  <c r="K11" i="33"/>
  <c r="K12" i="33"/>
  <c r="K13" i="33"/>
  <c r="K7" i="33"/>
  <c r="C8" i="31"/>
  <c r="S8" i="31" s="1"/>
  <c r="C9" i="31"/>
  <c r="S9" i="31" s="1"/>
  <c r="C10" i="31"/>
  <c r="S10" i="31" s="1"/>
  <c r="C11" i="31"/>
  <c r="S11" i="31" s="1"/>
  <c r="C12" i="31"/>
  <c r="S12" i="31" s="1"/>
  <c r="C13" i="31"/>
  <c r="S13" i="31" s="1"/>
  <c r="C14" i="31"/>
  <c r="S14" i="31" s="1"/>
  <c r="C15" i="31"/>
  <c r="S15" i="31" s="1"/>
  <c r="C7" i="31"/>
  <c r="S22" i="40" l="1"/>
  <c r="C144" i="36"/>
  <c r="S144" i="36" s="1"/>
  <c r="S8" i="36"/>
  <c r="C14" i="35"/>
  <c r="O7" i="35"/>
  <c r="T109" i="34"/>
  <c r="C20" i="32"/>
  <c r="S20" i="32" s="1"/>
  <c r="S7" i="32"/>
  <c r="S7" i="31"/>
  <c r="C16" i="31"/>
  <c r="S16" i="31" s="1"/>
  <c r="J35" i="30"/>
  <c r="F35" i="30"/>
  <c r="C7" i="30"/>
  <c r="H35" i="30"/>
  <c r="C27" i="30"/>
  <c r="G35" i="30"/>
  <c r="C14" i="30"/>
  <c r="I35" i="30"/>
  <c r="E35" i="30"/>
  <c r="G8" i="39"/>
  <c r="K8" i="39" s="1"/>
  <c r="G9" i="39"/>
  <c r="K9" i="39" s="1"/>
  <c r="G10" i="39"/>
  <c r="K10" i="39" s="1"/>
  <c r="G11" i="39"/>
  <c r="K11" i="39" s="1"/>
  <c r="G12" i="39"/>
  <c r="K12" i="39" s="1"/>
  <c r="G13" i="39"/>
  <c r="K13" i="39" s="1"/>
  <c r="G7" i="39"/>
  <c r="F8" i="38"/>
  <c r="I8" i="38" s="1"/>
  <c r="F9" i="38"/>
  <c r="I9" i="38" s="1"/>
  <c r="F10" i="38"/>
  <c r="I10" i="38" s="1"/>
  <c r="F11" i="38"/>
  <c r="I11" i="38" s="1"/>
  <c r="F12" i="38"/>
  <c r="I12" i="38" s="1"/>
  <c r="F13" i="38"/>
  <c r="I13" i="38" s="1"/>
  <c r="F7" i="38"/>
  <c r="H8" i="37"/>
  <c r="M8" i="37" s="1"/>
  <c r="H9" i="37"/>
  <c r="M9" i="37" s="1"/>
  <c r="H10" i="37"/>
  <c r="M10" i="37" s="1"/>
  <c r="H11" i="37"/>
  <c r="M11" i="37" s="1"/>
  <c r="H12" i="37"/>
  <c r="M12" i="37" s="1"/>
  <c r="H13" i="37"/>
  <c r="M13" i="37" s="1"/>
  <c r="H7" i="37"/>
  <c r="K7" i="39" l="1"/>
  <c r="G14" i="39"/>
  <c r="K14" i="39" s="1"/>
  <c r="F14" i="38"/>
  <c r="I14" i="38" s="1"/>
  <c r="I7" i="38"/>
  <c r="H14" i="37"/>
  <c r="M14" i="37" s="1"/>
  <c r="M7" i="37"/>
  <c r="M33" i="30"/>
  <c r="U33" i="30" s="1"/>
  <c r="N33" i="30"/>
  <c r="V33" i="30" s="1"/>
  <c r="O33" i="30"/>
  <c r="W33" i="30" s="1"/>
  <c r="P33" i="30"/>
  <c r="X33" i="30" s="1"/>
  <c r="Q33" i="30"/>
  <c r="Y33" i="30" s="1"/>
  <c r="R33" i="30"/>
  <c r="Z33" i="30" s="1"/>
  <c r="L33" i="30"/>
  <c r="M31" i="30"/>
  <c r="U31" i="30" s="1"/>
  <c r="N31" i="30"/>
  <c r="V31" i="30" s="1"/>
  <c r="O31" i="30"/>
  <c r="W31" i="30" s="1"/>
  <c r="P31" i="30"/>
  <c r="X31" i="30" s="1"/>
  <c r="Q31" i="30"/>
  <c r="Y31" i="30" s="1"/>
  <c r="R31" i="30"/>
  <c r="Z31" i="30" s="1"/>
  <c r="L31" i="30"/>
  <c r="M27" i="30"/>
  <c r="U27" i="30" s="1"/>
  <c r="N27" i="30"/>
  <c r="V27" i="30" s="1"/>
  <c r="O27" i="30"/>
  <c r="W27" i="30" s="1"/>
  <c r="P27" i="30"/>
  <c r="X27" i="30" s="1"/>
  <c r="Q27" i="30"/>
  <c r="Y27" i="30" s="1"/>
  <c r="R27" i="30"/>
  <c r="Z27" i="30" s="1"/>
  <c r="L27" i="30"/>
  <c r="M14" i="30"/>
  <c r="U14" i="30" s="1"/>
  <c r="N14" i="30"/>
  <c r="V14" i="30" s="1"/>
  <c r="O14" i="30"/>
  <c r="W14" i="30" s="1"/>
  <c r="P14" i="30"/>
  <c r="X14" i="30" s="1"/>
  <c r="Q14" i="30"/>
  <c r="Y14" i="30" s="1"/>
  <c r="R14" i="30"/>
  <c r="Z14" i="30" s="1"/>
  <c r="L14" i="30"/>
  <c r="M7" i="30"/>
  <c r="N7" i="30"/>
  <c r="O7" i="30"/>
  <c r="P7" i="30"/>
  <c r="Q7" i="30"/>
  <c r="R7" i="30"/>
  <c r="L7" i="30"/>
  <c r="I8" i="35"/>
  <c r="I9" i="35"/>
  <c r="O9" i="35" s="1"/>
  <c r="I10" i="35"/>
  <c r="O10" i="35" s="1"/>
  <c r="I11" i="35"/>
  <c r="O11" i="35" s="1"/>
  <c r="I12" i="35"/>
  <c r="O12" i="35" s="1"/>
  <c r="I13" i="35"/>
  <c r="O13" i="35" s="1"/>
  <c r="O8" i="35" l="1"/>
  <c r="I14" i="35"/>
  <c r="O14" i="35" s="1"/>
  <c r="N35" i="30"/>
  <c r="V35" i="30" s="1"/>
  <c r="V7" i="30"/>
  <c r="Q35" i="30"/>
  <c r="Y35" i="30" s="1"/>
  <c r="Y7" i="30"/>
  <c r="M35" i="30"/>
  <c r="U35" i="30" s="1"/>
  <c r="U7" i="30"/>
  <c r="L35" i="30"/>
  <c r="K7" i="30"/>
  <c r="T7" i="30"/>
  <c r="P35" i="30"/>
  <c r="X35" i="30" s="1"/>
  <c r="X7" i="30"/>
  <c r="K14" i="30"/>
  <c r="S14" i="30" s="1"/>
  <c r="T14" i="30"/>
  <c r="K27" i="30"/>
  <c r="S27" i="30" s="1"/>
  <c r="T27" i="30"/>
  <c r="K31" i="30"/>
  <c r="K33" i="30"/>
  <c r="R35" i="30"/>
  <c r="Z35" i="30" s="1"/>
  <c r="Z7" i="30"/>
  <c r="O35" i="30"/>
  <c r="W35" i="30" s="1"/>
  <c r="W7" i="30"/>
  <c r="D33" i="30"/>
  <c r="D31" i="30"/>
  <c r="K35" i="30" l="1"/>
  <c r="S7" i="30"/>
  <c r="T31" i="30"/>
  <c r="C31" i="30"/>
  <c r="D35" i="30"/>
  <c r="T35" i="30" s="1"/>
  <c r="T33" i="30"/>
  <c r="C33" i="30"/>
  <c r="S33" i="30" s="1"/>
  <c r="S31" i="30" l="1"/>
  <c r="C35" i="30"/>
  <c r="S35" i="30" s="1"/>
  <c r="S20" i="30" l="1"/>
</calcChain>
</file>

<file path=xl/sharedStrings.xml><?xml version="1.0" encoding="utf-8"?>
<sst xmlns="http://schemas.openxmlformats.org/spreadsheetml/2006/main" count="705" uniqueCount="359">
  <si>
    <t xml:space="preserve"> </t>
  </si>
  <si>
    <t>São Vicente</t>
  </si>
  <si>
    <t>São Nicolau</t>
  </si>
  <si>
    <t>Boavista</t>
  </si>
  <si>
    <t>Maio</t>
  </si>
  <si>
    <t>Santiago</t>
  </si>
  <si>
    <t>Fogo</t>
  </si>
  <si>
    <t>Brava</t>
  </si>
  <si>
    <t>Entidades Nacionais</t>
  </si>
  <si>
    <t>DESCRIÇÃO</t>
  </si>
  <si>
    <t>Em milhões de  CVE</t>
  </si>
  <si>
    <t>Santo Antão</t>
  </si>
  <si>
    <t>Sal</t>
  </si>
  <si>
    <t>Total</t>
  </si>
  <si>
    <t>Alfândega da Praia</t>
  </si>
  <si>
    <t>Alfândega do Sal</t>
  </si>
  <si>
    <t>Alfândega de Sal Rei</t>
  </si>
  <si>
    <t>D.A. Aeroporto da Praia</t>
  </si>
  <si>
    <t>D.A. São Filipe</t>
  </si>
  <si>
    <t>D.A. Tarrafal de São Nicolau</t>
  </si>
  <si>
    <t>D.A. Aeroporto de São Vicente</t>
  </si>
  <si>
    <t>D.A. Mosteiros</t>
  </si>
  <si>
    <t>D.A. Porto Novo</t>
  </si>
  <si>
    <t>D.A. Furna</t>
  </si>
  <si>
    <t>D.A. Porto Inglês</t>
  </si>
  <si>
    <t>Estância Aduaneira</t>
  </si>
  <si>
    <t>CEDEAO</t>
  </si>
  <si>
    <t xml:space="preserve"> Milho</t>
  </si>
  <si>
    <t xml:space="preserve"> Peixe, crustáceos e moluscos</t>
  </si>
  <si>
    <t xml:space="preserve"> Leite não concentrado</t>
  </si>
  <si>
    <t xml:space="preserve"> Frutas</t>
  </si>
  <si>
    <t xml:space="preserve"> Legumes secos</t>
  </si>
  <si>
    <t xml:space="preserve"> Cebola, alho e outros prod. hortícolas aliáceos</t>
  </si>
  <si>
    <t xml:space="preserve"> Couve, alface, cenoura e nabo</t>
  </si>
  <si>
    <t xml:space="preserve"> Batata comum</t>
  </si>
  <si>
    <t xml:space="preserve"> Café em grão</t>
  </si>
  <si>
    <t xml:space="preserve"> Batata doce</t>
  </si>
  <si>
    <t xml:space="preserve"> Tomates</t>
  </si>
  <si>
    <t xml:space="preserve"> Arroz</t>
  </si>
  <si>
    <t xml:space="preserve"> Alimentos de crianças</t>
  </si>
  <si>
    <t xml:space="preserve"> Massas alimentícias e outros prep. de cereais</t>
  </si>
  <si>
    <t xml:space="preserve"> Carne bovina e suína (exc. em conservas)</t>
  </si>
  <si>
    <t xml:space="preserve"> Carne e miudezas de aves (exc. em conservas)</t>
  </si>
  <si>
    <t xml:space="preserve"> Preparados e conservas, de carne</t>
  </si>
  <si>
    <t xml:space="preserve"> Preparados para sopas e caldos</t>
  </si>
  <si>
    <t xml:space="preserve"> Preparados e conservas, de peixe</t>
  </si>
  <si>
    <t xml:space="preserve"> Leite em pó</t>
  </si>
  <si>
    <t xml:space="preserve"> Leite condensado</t>
  </si>
  <si>
    <t xml:space="preserve"> Queijo</t>
  </si>
  <si>
    <t xml:space="preserve"> Manteiga</t>
  </si>
  <si>
    <t xml:space="preserve"> Yogurtes e outros lacticínios</t>
  </si>
  <si>
    <t xml:space="preserve"> Óleos alimentares</t>
  </si>
  <si>
    <t xml:space="preserve"> Doces e geleias</t>
  </si>
  <si>
    <t xml:space="preserve"> Sumos de frutas</t>
  </si>
  <si>
    <t xml:space="preserve"> Concentrados de tomates</t>
  </si>
  <si>
    <t xml:space="preserve"> Preparados n.e, de legumes</t>
  </si>
  <si>
    <t xml:space="preserve"> Açúcar</t>
  </si>
  <si>
    <t xml:space="preserve"> Café transformado</t>
  </si>
  <si>
    <t xml:space="preserve"> Confeitarias</t>
  </si>
  <si>
    <t xml:space="preserve"> Chocolates</t>
  </si>
  <si>
    <t xml:space="preserve"> Preparados alimentares n.e</t>
  </si>
  <si>
    <t xml:space="preserve"> Cerveja</t>
  </si>
  <si>
    <t xml:space="preserve"> Vinho</t>
  </si>
  <si>
    <t xml:space="preserve"> Whisky</t>
  </si>
  <si>
    <t xml:space="preserve"> Bebidas n.e</t>
  </si>
  <si>
    <t xml:space="preserve"> Automóveis para transporte de pessoas</t>
  </si>
  <si>
    <t xml:space="preserve"> Móveis</t>
  </si>
  <si>
    <t xml:space="preserve"> Tapetes e outros revestimentos, de mat. têxteis</t>
  </si>
  <si>
    <t xml:space="preserve"> Aparelhos terapêuticos</t>
  </si>
  <si>
    <t xml:space="preserve"> Aparelhos electromecânicos de uso doméstico</t>
  </si>
  <si>
    <t xml:space="preserve"> Aparelhos electrotérmicos de uso doméstico</t>
  </si>
  <si>
    <t xml:space="preserve"> Aparelhos de uso doméstico, não eléctricos</t>
  </si>
  <si>
    <t xml:space="preserve"> Candeeiros e lustres eléctricos</t>
  </si>
  <si>
    <t xml:space="preserve"> Rádios</t>
  </si>
  <si>
    <t xml:space="preserve"> Televisores</t>
  </si>
  <si>
    <t xml:space="preserve"> Máquinas de lavar roupa</t>
  </si>
  <si>
    <t xml:space="preserve"> Máquinas de lavar loiça</t>
  </si>
  <si>
    <t xml:space="preserve"> Aparelhos de fotografia e cinematografia</t>
  </si>
  <si>
    <t xml:space="preserve"> Relógios</t>
  </si>
  <si>
    <t xml:space="preserve"> Artefactos de malha confeccionados</t>
  </si>
  <si>
    <t xml:space="preserve"> Vestuários e acessórios (exc. de malha)</t>
  </si>
  <si>
    <t xml:space="preserve"> Artefactos n.e, de tecidos</t>
  </si>
  <si>
    <t xml:space="preserve"> Calçado</t>
  </si>
  <si>
    <t xml:space="preserve"> Artefactos de recreio</t>
  </si>
  <si>
    <t xml:space="preserve"> Joalharia</t>
  </si>
  <si>
    <t xml:space="preserve"> Brinquedos</t>
  </si>
  <si>
    <t xml:space="preserve"> Artigos de vidro para serviço de mesa</t>
  </si>
  <si>
    <t xml:space="preserve"> Cigarros</t>
  </si>
  <si>
    <t xml:space="preserve"> Sabão</t>
  </si>
  <si>
    <t xml:space="preserve"> Detergentes</t>
  </si>
  <si>
    <t xml:space="preserve"> Fósforos</t>
  </si>
  <si>
    <t xml:space="preserve"> Pilhas eléctricas</t>
  </si>
  <si>
    <t xml:space="preserve"> Medicamentos</t>
  </si>
  <si>
    <t xml:space="preserve"> Livros, jornais e revistas</t>
  </si>
  <si>
    <t xml:space="preserve"> Perfumaria e outros cosméticos</t>
  </si>
  <si>
    <t xml:space="preserve"> Material de escrever</t>
  </si>
  <si>
    <t xml:space="preserve"> Trigo em grão</t>
  </si>
  <si>
    <t xml:space="preserve"> Cereais n.e (exc. milho e arroz)</t>
  </si>
  <si>
    <t xml:space="preserve"> Produtos de moagem</t>
  </si>
  <si>
    <t xml:space="preserve"> Leveduras</t>
  </si>
  <si>
    <t xml:space="preserve"> Batata semente</t>
  </si>
  <si>
    <t xml:space="preserve"> Sementes e frutos para sementeira</t>
  </si>
  <si>
    <t xml:space="preserve"> Material para construção</t>
  </si>
  <si>
    <t xml:space="preserve"> Forragens</t>
  </si>
  <si>
    <t xml:space="preserve"> Adubos</t>
  </si>
  <si>
    <t xml:space="preserve"> Resíduos e preparados p/alimentação de animais</t>
  </si>
  <si>
    <t xml:space="preserve"> Tecidos de algodão</t>
  </si>
  <si>
    <t xml:space="preserve"> Tecidos sintéticos</t>
  </si>
  <si>
    <t xml:space="preserve"> Tecidos de malha</t>
  </si>
  <si>
    <t xml:space="preserve"> Tecidos n.e</t>
  </si>
  <si>
    <t xml:space="preserve"> Seda e lã</t>
  </si>
  <si>
    <t xml:space="preserve"> Papel de imprensa</t>
  </si>
  <si>
    <t xml:space="preserve"> Artigos n.e para imprensa</t>
  </si>
  <si>
    <t xml:space="preserve"> Pára-brisas e retrovisores</t>
  </si>
  <si>
    <t xml:space="preserve"> Produtos químicos inorgânicos</t>
  </si>
  <si>
    <t xml:space="preserve"> Produtos químicos orgânicos</t>
  </si>
  <si>
    <t xml:space="preserve"> Cimento</t>
  </si>
  <si>
    <t xml:space="preserve"> Asfalto, betume</t>
  </si>
  <si>
    <t xml:space="preserve"> Ferro, aço</t>
  </si>
  <si>
    <t xml:space="preserve"> Telhas, tijolos</t>
  </si>
  <si>
    <t xml:space="preserve"> Obras de madeira (exc. móveis)</t>
  </si>
  <si>
    <t xml:space="preserve"> Art.cerâmicos e art.higiénicos de ferro ou aço</t>
  </si>
  <si>
    <t xml:space="preserve"> Louça sanitária</t>
  </si>
  <si>
    <t xml:space="preserve"> Vidros</t>
  </si>
  <si>
    <t xml:space="preserve"> Alumínio</t>
  </si>
  <si>
    <t xml:space="preserve"> Madeira e seus derivados</t>
  </si>
  <si>
    <t xml:space="preserve"> Tintas, vernizes</t>
  </si>
  <si>
    <t xml:space="preserve"> Pregos, parafusos</t>
  </si>
  <si>
    <t xml:space="preserve"> Ferragens, guarnições</t>
  </si>
  <si>
    <t xml:space="preserve"> Artefactos diversos para usos eléctricos</t>
  </si>
  <si>
    <t xml:space="preserve"> Plástico e suas obras</t>
  </si>
  <si>
    <t xml:space="preserve"> Papel e suas obras (exc. material de imprensa)</t>
  </si>
  <si>
    <t xml:space="preserve"> Pneus para automóveis</t>
  </si>
  <si>
    <t xml:space="preserve"> Pneus para camiões</t>
  </si>
  <si>
    <t xml:space="preserve"> Câmaras-de-ar</t>
  </si>
  <si>
    <t xml:space="preserve"> Peças para motociclos</t>
  </si>
  <si>
    <t xml:space="preserve"> Peças e acessórios para aviões</t>
  </si>
  <si>
    <t xml:space="preserve"> Máquinas agrícolas</t>
  </si>
  <si>
    <t xml:space="preserve"> Máquinas industriais</t>
  </si>
  <si>
    <t xml:space="preserve"> Congeladores (exc. para usos domésticos)</t>
  </si>
  <si>
    <t xml:space="preserve"> Bombas e geradores</t>
  </si>
  <si>
    <t xml:space="preserve"> Máquinas de transporte</t>
  </si>
  <si>
    <t xml:space="preserve"> Máquinas para construção</t>
  </si>
  <si>
    <t xml:space="preserve"> Instrumentos de telecomunicações</t>
  </si>
  <si>
    <t xml:space="preserve"> Ferramentas manuais</t>
  </si>
  <si>
    <t xml:space="preserve"> Ferramentas n.e</t>
  </si>
  <si>
    <t xml:space="preserve"> Artefactos de escritório</t>
  </si>
  <si>
    <t xml:space="preserve"> Máquinas n.e</t>
  </si>
  <si>
    <t xml:space="preserve"> Máquinas e aparelhos eléctricos</t>
  </si>
  <si>
    <t xml:space="preserve"> Aparelhos de som e de imagem</t>
  </si>
  <si>
    <t xml:space="preserve"> Autocarros</t>
  </si>
  <si>
    <t xml:space="preserve"> Tractores e veículos p/transporte de carga</t>
  </si>
  <si>
    <t xml:space="preserve"> Aviões</t>
  </si>
  <si>
    <t xml:space="preserve"> Barcos</t>
  </si>
  <si>
    <t xml:space="preserve"> Meios de transporte n.e</t>
  </si>
  <si>
    <t xml:space="preserve"> Partes e acessórios para veículos automóveis</t>
  </si>
  <si>
    <t xml:space="preserve"> Motores para meios de transporte</t>
  </si>
  <si>
    <t xml:space="preserve"> Gasolina super</t>
  </si>
  <si>
    <t xml:space="preserve"> Óleos lubrificantes</t>
  </si>
  <si>
    <t xml:space="preserve"> Fuel-oil</t>
  </si>
  <si>
    <t xml:space="preserve"> Gasóleo</t>
  </si>
  <si>
    <t xml:space="preserve"> Gás propano, butano e natural</t>
  </si>
  <si>
    <t xml:space="preserve"> Artigos não incluídos nas rubricas anteriores</t>
  </si>
  <si>
    <t>ARTIGOS DIVERSOS N.E</t>
  </si>
  <si>
    <t>BENS DE CAPITAL</t>
  </si>
  <si>
    <t>BENS DE CONSUMO</t>
  </si>
  <si>
    <t>BENS INTERMÉDIOS</t>
  </si>
  <si>
    <t>Empresas</t>
  </si>
  <si>
    <t>Entidades Internacionais</t>
  </si>
  <si>
    <t>Abastecimento estrangeiro</t>
  </si>
  <si>
    <t>Africa do Sul</t>
  </si>
  <si>
    <t>Alemanha</t>
  </si>
  <si>
    <t>Angola</t>
  </si>
  <si>
    <t>Arabia Saudita</t>
  </si>
  <si>
    <t>Argelia</t>
  </si>
  <si>
    <t>Argentina</t>
  </si>
  <si>
    <t>Australia</t>
  </si>
  <si>
    <t>Austria</t>
  </si>
  <si>
    <t>Bangladesh</t>
  </si>
  <si>
    <t>Belgica</t>
  </si>
  <si>
    <t>Brasil</t>
  </si>
  <si>
    <t>Bulgaria</t>
  </si>
  <si>
    <t>Camaroes</t>
  </si>
  <si>
    <t>Canada</t>
  </si>
  <si>
    <t>Chile</t>
  </si>
  <si>
    <t>China</t>
  </si>
  <si>
    <t>Chipre</t>
  </si>
  <si>
    <t>Colombia</t>
  </si>
  <si>
    <t>Congo (Brazzaville)</t>
  </si>
  <si>
    <t>Costa do Marfim</t>
  </si>
  <si>
    <t>Cuba</t>
  </si>
  <si>
    <t>Dinamarca</t>
  </si>
  <si>
    <t>Egipto</t>
  </si>
  <si>
    <t>Emirados Arabes Unidos</t>
  </si>
  <si>
    <t>Equador</t>
  </si>
  <si>
    <t>Eslovaquia</t>
  </si>
  <si>
    <t>Eslovenia</t>
  </si>
  <si>
    <t>Espanha</t>
  </si>
  <si>
    <t>Estados-Unidos</t>
  </si>
  <si>
    <t>Finlandia</t>
  </si>
  <si>
    <t>Franca</t>
  </si>
  <si>
    <t>Ghana</t>
  </si>
  <si>
    <t>Grecia</t>
  </si>
  <si>
    <t>Guine Equatorial</t>
  </si>
  <si>
    <t>Guine-Bissau</t>
  </si>
  <si>
    <t>Hong-Kong</t>
  </si>
  <si>
    <t>Hungria</t>
  </si>
  <si>
    <t>Indeterminado</t>
  </si>
  <si>
    <t>India</t>
  </si>
  <si>
    <t>Indonesia</t>
  </si>
  <si>
    <t>Irlanda</t>
  </si>
  <si>
    <t>Israel</t>
  </si>
  <si>
    <t>Italia</t>
  </si>
  <si>
    <t>Japao</t>
  </si>
  <si>
    <t>Letonia</t>
  </si>
  <si>
    <t>Libano</t>
  </si>
  <si>
    <t>Lituania</t>
  </si>
  <si>
    <t>Luxemburgo</t>
  </si>
  <si>
    <t>Macau</t>
  </si>
  <si>
    <t>Malasia</t>
  </si>
  <si>
    <t>Malta</t>
  </si>
  <si>
    <t>Marrocos</t>
  </si>
  <si>
    <t>Nigeria</t>
  </si>
  <si>
    <t>Noruega</t>
  </si>
  <si>
    <t>Paises Baixos</t>
  </si>
  <si>
    <t>Paquistao</t>
  </si>
  <si>
    <t>Paraguai</t>
  </si>
  <si>
    <t>Peru</t>
  </si>
  <si>
    <t>Polonia</t>
  </si>
  <si>
    <t>Porto Rico</t>
  </si>
  <si>
    <t>Portugal</t>
  </si>
  <si>
    <t>Qatar</t>
  </si>
  <si>
    <t>Quenia</t>
  </si>
  <si>
    <t>Reino Unido</t>
  </si>
  <si>
    <t>Republica de Coreia</t>
  </si>
  <si>
    <t>Republica Democratica do Congo</t>
  </si>
  <si>
    <t>Republica Tcheca</t>
  </si>
  <si>
    <t>S. Tome e Principe</t>
  </si>
  <si>
    <t>Senegal</t>
  </si>
  <si>
    <t>Singapura</t>
  </si>
  <si>
    <t>Sri Lanka</t>
  </si>
  <si>
    <t>Suecia</t>
  </si>
  <si>
    <t>Suica</t>
  </si>
  <si>
    <t>Tailandia</t>
  </si>
  <si>
    <t>Taiwan (provincia chinesa)</t>
  </si>
  <si>
    <t>Togo</t>
  </si>
  <si>
    <t>Tunisia</t>
  </si>
  <si>
    <t>Turquia</t>
  </si>
  <si>
    <t>Ucrania</t>
  </si>
  <si>
    <t>Uruguai</t>
  </si>
  <si>
    <t>Vietname</t>
  </si>
  <si>
    <t>COMBUSTÍVEL</t>
  </si>
  <si>
    <t xml:space="preserve">   Produtos alimentares transformados</t>
  </si>
  <si>
    <t xml:space="preserve">   Material de transporte</t>
  </si>
  <si>
    <t xml:space="preserve">   Outros bens de consumo duradouro</t>
  </si>
  <si>
    <t xml:space="preserve">   Outros bens de consumo, semi-duradouros</t>
  </si>
  <si>
    <t xml:space="preserve">   Outros bens de consumo, não duradouros</t>
  </si>
  <si>
    <t xml:space="preserve">   Produtos alimentares primários</t>
  </si>
  <si>
    <t xml:space="preserve">   Produtos primários n.e</t>
  </si>
  <si>
    <t xml:space="preserve">   Produtos transformados para agricultura</t>
  </si>
  <si>
    <t xml:space="preserve">   Produtos transformados para indústria alimentares</t>
  </si>
  <si>
    <t xml:space="preserve">   Produtos transformados para confecções e calçado</t>
  </si>
  <si>
    <t xml:space="preserve">   Produtos transformados para indústrias várias</t>
  </si>
  <si>
    <t xml:space="preserve">   Produtos transformados para construção</t>
  </si>
  <si>
    <t xml:space="preserve">   Produtos transformados para carpintaria</t>
  </si>
  <si>
    <t xml:space="preserve">   Material electricos</t>
  </si>
  <si>
    <t xml:space="preserve">   Produtos transformados, n.e</t>
  </si>
  <si>
    <t xml:space="preserve">   Peças e acessórios para material de transporte</t>
  </si>
  <si>
    <t xml:space="preserve">   Máquinas</t>
  </si>
  <si>
    <t xml:space="preserve">   Meios de transporte</t>
  </si>
  <si>
    <t xml:space="preserve">  Motores</t>
  </si>
  <si>
    <t xml:space="preserve">   Combustível</t>
  </si>
  <si>
    <t xml:space="preserve">   Artigos diversos n.e</t>
  </si>
  <si>
    <t>Romenia</t>
  </si>
  <si>
    <t>Gabao</t>
  </si>
  <si>
    <t>Ilhas Turcas e Caicos</t>
  </si>
  <si>
    <t>Islandia</t>
  </si>
  <si>
    <t>JugoslÃ¡via</t>
  </si>
  <si>
    <t>Mexico</t>
  </si>
  <si>
    <t>Reuniao</t>
  </si>
  <si>
    <t>Trindade e Tobago</t>
  </si>
  <si>
    <t>Croacia</t>
  </si>
  <si>
    <t>Guine-Conakry</t>
  </si>
  <si>
    <t>Ilhas Malvinas</t>
  </si>
  <si>
    <t>Republica Popular Democ. da Coreia</t>
  </si>
  <si>
    <t>Mauritania</t>
  </si>
  <si>
    <t>Montenegro</t>
  </si>
  <si>
    <t>Suazilandia</t>
  </si>
  <si>
    <t>Uganda</t>
  </si>
  <si>
    <t>União Europeia</t>
  </si>
  <si>
    <t>Outros</t>
  </si>
  <si>
    <r>
      <rPr>
        <b/>
        <sz val="10"/>
        <color theme="1"/>
        <rFont val="Source Sans Pro"/>
        <family val="2"/>
      </rPr>
      <t>Fonte</t>
    </r>
    <r>
      <rPr>
        <sz val="10"/>
        <color theme="1"/>
        <rFont val="Source Sans Pro"/>
        <family val="2"/>
      </rPr>
      <t>: DGA (SYDONIA) e cálculo da equipa</t>
    </r>
  </si>
  <si>
    <t>D.A. de Assomada</t>
  </si>
  <si>
    <t>FederaÃ§Ã¤o da Russia</t>
  </si>
  <si>
    <t>Albania</t>
  </si>
  <si>
    <t>Polinesia Francesa</t>
  </si>
  <si>
    <t>Territorios britanicos (oc. Indico)</t>
  </si>
  <si>
    <t>Jan</t>
  </si>
  <si>
    <t>Fev</t>
  </si>
  <si>
    <t>Mar</t>
  </si>
  <si>
    <t>Abr</t>
  </si>
  <si>
    <t>Mai</t>
  </si>
  <si>
    <t>Jun</t>
  </si>
  <si>
    <t>Jul</t>
  </si>
  <si>
    <t>Variação</t>
  </si>
  <si>
    <t>Mês</t>
  </si>
  <si>
    <t>Variação %</t>
  </si>
  <si>
    <t>2020/2019</t>
  </si>
  <si>
    <t>Janeiro</t>
  </si>
  <si>
    <t>Fevereiro</t>
  </si>
  <si>
    <t>Março</t>
  </si>
  <si>
    <t>Abril</t>
  </si>
  <si>
    <t>Junho</t>
  </si>
  <si>
    <t>Julho</t>
  </si>
  <si>
    <t>Alfândega do Mindelo</t>
  </si>
  <si>
    <t>Pessoas Singulares</t>
  </si>
  <si>
    <t>Outras Entidades</t>
  </si>
  <si>
    <t>Produto</t>
  </si>
  <si>
    <t>Em milhões CVE</t>
  </si>
  <si>
    <t>País de destino</t>
  </si>
  <si>
    <t>Afandega da Praia</t>
  </si>
  <si>
    <t>D.A Aroporto da Praia</t>
  </si>
  <si>
    <t>D.A aeroporto de São Vicente</t>
  </si>
  <si>
    <t>Cabo-Verde</t>
  </si>
  <si>
    <t>Timor Leste</t>
  </si>
  <si>
    <t xml:space="preserve">   Produtos alimentares primários I</t>
  </si>
  <si>
    <t xml:space="preserve">   Produtos alimentares transformados I</t>
  </si>
  <si>
    <t>Manteiga</t>
  </si>
  <si>
    <t>Antilhas Holandesas</t>
  </si>
  <si>
    <t xml:space="preserve">Variação </t>
  </si>
  <si>
    <t>ÍNDICE_TABELA</t>
  </si>
  <si>
    <t>A.2 - Importação por Ilha</t>
  </si>
  <si>
    <t>A.3 - Importação  por Estância Aduaneira</t>
  </si>
  <si>
    <t>A.8 - Exportação  por Ilha</t>
  </si>
  <si>
    <t>A.9 - Exportação  por Estância Aduaneira</t>
  </si>
  <si>
    <r>
      <rPr>
        <b/>
        <sz val="11"/>
        <color theme="1"/>
        <rFont val="Source Sans Pro"/>
        <family val="2"/>
      </rPr>
      <t>A.2</t>
    </r>
    <r>
      <rPr>
        <sz val="11"/>
        <color theme="1"/>
        <rFont val="Source Sans Pro"/>
        <family val="2"/>
      </rPr>
      <t xml:space="preserve"> - Importação  por Ilha</t>
    </r>
  </si>
  <si>
    <r>
      <rPr>
        <b/>
        <sz val="11"/>
        <color theme="1"/>
        <rFont val="Source Sans Pro"/>
        <family val="2"/>
      </rPr>
      <t>A.3</t>
    </r>
    <r>
      <rPr>
        <sz val="11"/>
        <color theme="1"/>
        <rFont val="Source Sans Pro"/>
        <family val="2"/>
      </rPr>
      <t xml:space="preserve"> - Importação  por Estância Aduaneira</t>
    </r>
  </si>
  <si>
    <r>
      <rPr>
        <b/>
        <sz val="11"/>
        <color theme="1"/>
        <rFont val="Source Sans Pro"/>
        <family val="2"/>
      </rPr>
      <t>A.8</t>
    </r>
    <r>
      <rPr>
        <sz val="11"/>
        <color theme="1"/>
        <rFont val="Source Sans Pro"/>
        <family val="2"/>
      </rPr>
      <t xml:space="preserve"> - Exportação  por Ilha</t>
    </r>
  </si>
  <si>
    <r>
      <rPr>
        <b/>
        <sz val="11"/>
        <color theme="1"/>
        <rFont val="Source Sans Pro"/>
        <family val="2"/>
      </rPr>
      <t>A.9</t>
    </r>
    <r>
      <rPr>
        <sz val="11"/>
        <color theme="1"/>
        <rFont val="Source Sans Pro"/>
        <family val="2"/>
      </rPr>
      <t xml:space="preserve"> - Exportação  por Estância Aduaneira</t>
    </r>
  </si>
  <si>
    <t xml:space="preserve">     PERÍODO: JANEIRO A JULHO DE 2020</t>
  </si>
  <si>
    <r>
      <rPr>
        <b/>
        <sz val="11"/>
        <color theme="1"/>
        <rFont val="Source Sans Pro"/>
        <family val="2"/>
      </rPr>
      <t>A.1</t>
    </r>
    <r>
      <rPr>
        <sz val="11"/>
        <color theme="1"/>
        <rFont val="Source Sans Pro"/>
        <family val="2"/>
      </rPr>
      <t xml:space="preserve"> - Importação por Grandes Categorias Económicas</t>
    </r>
  </si>
  <si>
    <r>
      <rPr>
        <b/>
        <sz val="11"/>
        <color theme="1"/>
        <rFont val="Source Sans Pro"/>
        <family val="2"/>
      </rPr>
      <t>A.4</t>
    </r>
    <r>
      <rPr>
        <sz val="11"/>
        <color theme="1"/>
        <rFont val="Source Sans Pro"/>
        <family val="2"/>
      </rPr>
      <t xml:space="preserve"> - Importação  por Região Económica</t>
    </r>
  </si>
  <si>
    <r>
      <rPr>
        <b/>
        <sz val="11"/>
        <color theme="1"/>
        <rFont val="Source Sans Pro"/>
        <family val="2"/>
      </rPr>
      <t>A.5</t>
    </r>
    <r>
      <rPr>
        <sz val="11"/>
        <color theme="1"/>
        <rFont val="Source Sans Pro"/>
        <family val="2"/>
      </rPr>
      <t xml:space="preserve"> - Importação  por País de oOrigem</t>
    </r>
  </si>
  <si>
    <r>
      <rPr>
        <b/>
        <sz val="11"/>
        <color theme="1"/>
        <rFont val="Source Sans Pro"/>
        <family val="2"/>
      </rPr>
      <t>A.6</t>
    </r>
    <r>
      <rPr>
        <sz val="11"/>
        <color theme="1"/>
        <rFont val="Source Sans Pro"/>
        <family val="2"/>
      </rPr>
      <t xml:space="preserve"> - Importação por Tipologia de NIF</t>
    </r>
  </si>
  <si>
    <r>
      <rPr>
        <b/>
        <sz val="11"/>
        <color theme="1"/>
        <rFont val="Source Sans Pro"/>
        <family val="2"/>
      </rPr>
      <t>A.7</t>
    </r>
    <r>
      <rPr>
        <sz val="11"/>
        <color theme="1"/>
        <rFont val="Source Sans Pro"/>
        <family val="2"/>
      </rPr>
      <t xml:space="preserve"> - Importação por Produto</t>
    </r>
  </si>
  <si>
    <r>
      <rPr>
        <b/>
        <sz val="11"/>
        <color theme="1"/>
        <rFont val="Source Sans Pro"/>
        <family val="2"/>
      </rPr>
      <t>A.10</t>
    </r>
    <r>
      <rPr>
        <sz val="11"/>
        <color theme="1"/>
        <rFont val="Source Sans Pro"/>
        <family val="2"/>
      </rPr>
      <t xml:space="preserve"> - Exportação  por  Região económica</t>
    </r>
  </si>
  <si>
    <r>
      <rPr>
        <b/>
        <sz val="11"/>
        <color theme="1"/>
        <rFont val="Source Sans Pro"/>
        <family val="2"/>
      </rPr>
      <t>A.11</t>
    </r>
    <r>
      <rPr>
        <sz val="11"/>
        <color theme="1"/>
        <rFont val="Source Sans Pro"/>
        <family val="2"/>
      </rPr>
      <t xml:space="preserve"> - Exportação por País de Destino</t>
    </r>
  </si>
  <si>
    <r>
      <rPr>
        <b/>
        <sz val="11"/>
        <color theme="1"/>
        <rFont val="Source Sans Pro"/>
        <family val="2"/>
      </rPr>
      <t>A.12</t>
    </r>
    <r>
      <rPr>
        <sz val="11"/>
        <color theme="1"/>
        <rFont val="Source Sans Pro"/>
        <family val="2"/>
      </rPr>
      <t xml:space="preserve"> - Exportação por Produto</t>
    </r>
  </si>
  <si>
    <t>A.1 - Importação por Grandes Categorias Económicas</t>
  </si>
  <si>
    <t>A.4 - Importação por Região Económica</t>
  </si>
  <si>
    <t>A.5 - Importação  por País de Origem</t>
  </si>
  <si>
    <t>A.6 - Importação  por Tipologia de NIF</t>
  </si>
  <si>
    <t>A.7 - Importação por Produto</t>
  </si>
  <si>
    <t>A.10 - Exportação por Região Económica</t>
  </si>
  <si>
    <t>A.11 - Exportação por País de Destino</t>
  </si>
  <si>
    <t>A.12 - Exportação por Produto</t>
  </si>
  <si>
    <t>País de Origem</t>
  </si>
  <si>
    <t>Grandes Categorias Económicas</t>
  </si>
  <si>
    <t xml:space="preserve">BOLETIM MENSAL DO COMÉRCIO EXTERNO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</si>
</sst>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name val="Source Sans Pro"/>
      <family val="2"/>
    </font>
    <font>
      <sz val="11"/>
      <color rgb="FF0070C0"/>
      <name val="Source Sans Pro"/>
      <family val="2"/>
    </font>
    <font>
      <sz val="11"/>
      <color rgb="FFFF0000"/>
      <name val="Source Sans Pro"/>
      <family val="2"/>
    </font>
    <font>
      <b/>
      <sz val="11"/>
      <color theme="0"/>
      <name val="Source Sans Pro"/>
      <family val="2"/>
    </font>
    <font>
      <b/>
      <sz val="11"/>
      <color rgb="FF0070C0"/>
      <name val="Source Sans Pro"/>
      <family val="2"/>
    </font>
    <font>
      <b/>
      <sz val="11"/>
      <color theme="1"/>
      <name val="Calibri"/>
      <family val="2"/>
      <scheme val="minor"/>
    </font>
    <font>
      <sz val="10"/>
      <color theme="1"/>
      <name val="Source Sans Pro"/>
      <family val="2"/>
    </font>
    <font>
      <b/>
      <sz val="10"/>
      <color theme="1"/>
      <name val="Source Sans Pro"/>
      <family val="2"/>
    </font>
    <font>
      <sz val="11"/>
      <color theme="0"/>
      <name val="Source Sans Pro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Source Sans Pro"/>
      <family val="2"/>
    </font>
    <font>
      <b/>
      <sz val="11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indexed="64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/>
    </xf>
    <xf numFmtId="0" fontId="7" fillId="0" borderId="0" xfId="0" applyFont="1"/>
    <xf numFmtId="0" fontId="1" fillId="0" borderId="6" xfId="0" applyFont="1" applyBorder="1"/>
    <xf numFmtId="0" fontId="1" fillId="0" borderId="0" xfId="0" applyFont="1" applyBorder="1"/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3" xfId="0" applyFont="1" applyFill="1" applyBorder="1"/>
    <xf numFmtId="0" fontId="6" fillId="2" borderId="16" xfId="0" applyFont="1" applyFill="1" applyBorder="1" applyAlignment="1">
      <alignment horizontal="center"/>
    </xf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0" borderId="0" xfId="0" applyFont="1" applyFill="1" applyBorder="1" applyProtection="1"/>
    <xf numFmtId="0" fontId="1" fillId="0" borderId="0" xfId="0" applyFont="1" applyAlignment="1">
      <alignment horizontal="right"/>
    </xf>
    <xf numFmtId="0" fontId="8" fillId="0" borderId="0" xfId="0" applyFont="1"/>
    <xf numFmtId="0" fontId="1" fillId="3" borderId="0" xfId="0" applyFont="1" applyFill="1"/>
    <xf numFmtId="0" fontId="9" fillId="0" borderId="0" xfId="0" applyFont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3" fontId="8" fillId="0" borderId="0" xfId="0" applyNumberFormat="1" applyFont="1"/>
    <xf numFmtId="3" fontId="0" fillId="0" borderId="9" xfId="0" applyNumberFormat="1" applyBorder="1"/>
    <xf numFmtId="3" fontId="2" fillId="0" borderId="9" xfId="0" applyNumberFormat="1" applyFont="1" applyBorder="1"/>
    <xf numFmtId="0" fontId="1" fillId="0" borderId="9" xfId="0" applyFont="1" applyBorder="1"/>
    <xf numFmtId="0" fontId="6" fillId="2" borderId="8" xfId="0" applyFont="1" applyFill="1" applyBorder="1" applyAlignment="1">
      <alignment horizontal="center"/>
    </xf>
    <xf numFmtId="0" fontId="1" fillId="0" borderId="1" xfId="0" applyFont="1" applyBorder="1"/>
    <xf numFmtId="0" fontId="6" fillId="2" borderId="1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3" xfId="0" applyFont="1" applyBorder="1"/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0" borderId="0" xfId="0" applyFont="1" applyBorder="1"/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vertical="center"/>
    </xf>
    <xf numFmtId="3" fontId="1" fillId="0" borderId="9" xfId="0" applyNumberFormat="1" applyFont="1" applyBorder="1" applyAlignment="1"/>
    <xf numFmtId="0" fontId="6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1" fillId="0" borderId="10" xfId="0" applyNumberFormat="1" applyFont="1" applyBorder="1" applyAlignment="1"/>
    <xf numFmtId="0" fontId="6" fillId="2" borderId="22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164" fontId="1" fillId="0" borderId="9" xfId="1" applyNumberFormat="1" applyFont="1" applyBorder="1"/>
    <xf numFmtId="164" fontId="1" fillId="0" borderId="9" xfId="1" applyNumberFormat="1" applyFont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1" fillId="0" borderId="10" xfId="1" applyNumberFormat="1" applyFont="1" applyBorder="1" applyAlignment="1">
      <alignment horizontal="right"/>
    </xf>
    <xf numFmtId="0" fontId="6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3" fontId="2" fillId="0" borderId="25" xfId="0" applyNumberFormat="1" applyFont="1" applyBorder="1"/>
    <xf numFmtId="3" fontId="0" fillId="0" borderId="25" xfId="0" applyNumberFormat="1" applyBorder="1"/>
    <xf numFmtId="3" fontId="1" fillId="0" borderId="25" xfId="0" applyNumberFormat="1" applyFont="1" applyBorder="1"/>
    <xf numFmtId="0" fontId="2" fillId="0" borderId="26" xfId="0" applyFont="1" applyBorder="1"/>
    <xf numFmtId="0" fontId="1" fillId="0" borderId="26" xfId="0" applyFont="1" applyBorder="1"/>
    <xf numFmtId="0" fontId="1" fillId="0" borderId="27" xfId="0" applyFont="1" applyBorder="1"/>
    <xf numFmtId="3" fontId="6" fillId="2" borderId="4" xfId="0" applyNumberFormat="1" applyFont="1" applyFill="1" applyBorder="1"/>
    <xf numFmtId="3" fontId="11" fillId="2" borderId="4" xfId="0" applyNumberFormat="1" applyFont="1" applyFill="1" applyBorder="1"/>
    <xf numFmtId="3" fontId="2" fillId="4" borderId="4" xfId="0" applyNumberFormat="1" applyFont="1" applyFill="1" applyBorder="1"/>
    <xf numFmtId="3" fontId="1" fillId="4" borderId="4" xfId="0" applyNumberFormat="1" applyFont="1" applyFill="1" applyBorder="1"/>
    <xf numFmtId="3" fontId="2" fillId="4" borderId="10" xfId="0" applyNumberFormat="1" applyFont="1" applyFill="1" applyBorder="1"/>
    <xf numFmtId="3" fontId="1" fillId="4" borderId="10" xfId="0" applyNumberFormat="1" applyFont="1" applyFill="1" applyBorder="1"/>
    <xf numFmtId="3" fontId="11" fillId="2" borderId="31" xfId="0" applyNumberFormat="1" applyFont="1" applyFill="1" applyBorder="1"/>
    <xf numFmtId="164" fontId="11" fillId="2" borderId="31" xfId="1" applyNumberFormat="1" applyFont="1" applyFill="1" applyBorder="1"/>
    <xf numFmtId="164" fontId="11" fillId="2" borderId="32" xfId="1" applyNumberFormat="1" applyFont="1" applyFill="1" applyBorder="1"/>
    <xf numFmtId="164" fontId="11" fillId="2" borderId="4" xfId="1" applyNumberFormat="1" applyFont="1" applyFill="1" applyBorder="1"/>
    <xf numFmtId="3" fontId="11" fillId="2" borderId="32" xfId="0" applyNumberFormat="1" applyFont="1" applyFill="1" applyBorder="1"/>
    <xf numFmtId="164" fontId="11" fillId="2" borderId="31" xfId="1" applyNumberFormat="1" applyFont="1" applyFill="1" applyBorder="1" applyAlignment="1">
      <alignment horizontal="right"/>
    </xf>
    <xf numFmtId="164" fontId="11" fillId="2" borderId="32" xfId="1" applyNumberFormat="1" applyFont="1" applyFill="1" applyBorder="1" applyAlignment="1">
      <alignment horizontal="right"/>
    </xf>
    <xf numFmtId="164" fontId="11" fillId="2" borderId="4" xfId="1" applyNumberFormat="1" applyFont="1" applyFill="1" applyBorder="1" applyAlignment="1">
      <alignment horizontal="right"/>
    </xf>
    <xf numFmtId="164" fontId="2" fillId="4" borderId="10" xfId="1" applyNumberFormat="1" applyFont="1" applyFill="1" applyBorder="1"/>
    <xf numFmtId="164" fontId="1" fillId="4" borderId="10" xfId="1" applyNumberFormat="1" applyFont="1" applyFill="1" applyBorder="1"/>
    <xf numFmtId="3" fontId="13" fillId="2" borderId="31" xfId="0" applyNumberFormat="1" applyFont="1" applyFill="1" applyBorder="1" applyAlignment="1">
      <alignment horizontal="right"/>
    </xf>
    <xf numFmtId="3" fontId="13" fillId="2" borderId="32" xfId="0" applyNumberFormat="1" applyFont="1" applyFill="1" applyBorder="1" applyAlignment="1">
      <alignment horizontal="right"/>
    </xf>
    <xf numFmtId="0" fontId="0" fillId="0" borderId="28" xfId="0" applyBorder="1"/>
    <xf numFmtId="0" fontId="1" fillId="0" borderId="28" xfId="0" applyFont="1" applyBorder="1"/>
    <xf numFmtId="0" fontId="0" fillId="0" borderId="26" xfId="0" applyBorder="1" applyAlignment="1">
      <alignment horizontal="left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3" fontId="2" fillId="4" borderId="10" xfId="0" applyNumberFormat="1" applyFont="1" applyFill="1" applyBorder="1" applyAlignment="1"/>
    <xf numFmtId="3" fontId="1" fillId="0" borderId="25" xfId="0" applyNumberFormat="1" applyFont="1" applyBorder="1" applyAlignment="1"/>
    <xf numFmtId="0" fontId="6" fillId="2" borderId="36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right"/>
    </xf>
    <xf numFmtId="0" fontId="6" fillId="2" borderId="24" xfId="0" applyFont="1" applyFill="1" applyBorder="1" applyAlignment="1">
      <alignment horizontal="right"/>
    </xf>
    <xf numFmtId="3" fontId="11" fillId="2" borderId="31" xfId="0" applyNumberFormat="1" applyFont="1" applyFill="1" applyBorder="1" applyAlignment="1">
      <alignment horizontal="right"/>
    </xf>
    <xf numFmtId="3" fontId="6" fillId="2" borderId="38" xfId="0" applyNumberFormat="1" applyFont="1" applyFill="1" applyBorder="1" applyAlignment="1"/>
    <xf numFmtId="0" fontId="6" fillId="2" borderId="2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164" fontId="6" fillId="2" borderId="38" xfId="1" applyNumberFormat="1" applyFont="1" applyFill="1" applyBorder="1"/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64" fontId="2" fillId="4" borderId="10" xfId="1" applyNumberFormat="1" applyFont="1" applyFill="1" applyBorder="1" applyAlignment="1">
      <alignment horizontal="right"/>
    </xf>
    <xf numFmtId="3" fontId="6" fillId="2" borderId="38" xfId="0" applyNumberFormat="1" applyFont="1" applyFill="1" applyBorder="1"/>
    <xf numFmtId="164" fontId="6" fillId="2" borderId="4" xfId="1" applyNumberFormat="1" applyFont="1" applyFill="1" applyBorder="1" applyAlignment="1">
      <alignment horizontal="right"/>
    </xf>
    <xf numFmtId="3" fontId="11" fillId="2" borderId="44" xfId="0" applyNumberFormat="1" applyFont="1" applyFill="1" applyBorder="1"/>
    <xf numFmtId="0" fontId="6" fillId="2" borderId="4" xfId="0" applyFont="1" applyFill="1" applyBorder="1" applyAlignment="1">
      <alignment horizontal="right"/>
    </xf>
    <xf numFmtId="3" fontId="6" fillId="2" borderId="45" xfId="0" applyNumberFormat="1" applyFont="1" applyFill="1" applyBorder="1"/>
    <xf numFmtId="164" fontId="6" fillId="2" borderId="4" xfId="1" applyNumberFormat="1" applyFont="1" applyFill="1" applyBorder="1"/>
    <xf numFmtId="3" fontId="11" fillId="2" borderId="46" xfId="0" applyNumberFormat="1" applyFont="1" applyFill="1" applyBorder="1"/>
    <xf numFmtId="0" fontId="1" fillId="0" borderId="28" xfId="0" applyFont="1" applyBorder="1" applyAlignment="1"/>
    <xf numFmtId="0" fontId="6" fillId="2" borderId="37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right"/>
    </xf>
    <xf numFmtId="0" fontId="1" fillId="0" borderId="28" xfId="0" applyFont="1" applyFill="1" applyBorder="1" applyProtection="1"/>
    <xf numFmtId="164" fontId="6" fillId="2" borderId="47" xfId="1" applyNumberFormat="1" applyFont="1" applyFill="1" applyBorder="1"/>
    <xf numFmtId="3" fontId="8" fillId="4" borderId="10" xfId="0" applyNumberFormat="1" applyFont="1" applyFill="1" applyBorder="1"/>
    <xf numFmtId="3" fontId="1" fillId="0" borderId="25" xfId="0" applyNumberFormat="1" applyFont="1" applyBorder="1" applyAlignment="1">
      <alignment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3" fontId="14" fillId="2" borderId="4" xfId="0" applyNumberFormat="1" applyFont="1" applyFill="1" applyBorder="1"/>
    <xf numFmtId="0" fontId="1" fillId="0" borderId="25" xfId="0" applyFont="1" applyBorder="1"/>
    <xf numFmtId="164" fontId="1" fillId="0" borderId="5" xfId="1" applyNumberFormat="1" applyFont="1" applyBorder="1"/>
    <xf numFmtId="0" fontId="1" fillId="0" borderId="28" xfId="0" applyFont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164" fontId="1" fillId="0" borderId="4" xfId="1" applyNumberFormat="1" applyFont="1" applyBorder="1" applyAlignment="1">
      <alignment horizontal="right"/>
    </xf>
    <xf numFmtId="0" fontId="11" fillId="2" borderId="44" xfId="0" applyFont="1" applyFill="1" applyBorder="1"/>
    <xf numFmtId="0" fontId="11" fillId="2" borderId="32" xfId="0" applyFont="1" applyFill="1" applyBorder="1"/>
    <xf numFmtId="0" fontId="11" fillId="2" borderId="4" xfId="0" applyFont="1" applyFill="1" applyBorder="1"/>
    <xf numFmtId="0" fontId="11" fillId="2" borderId="31" xfId="0" applyFont="1" applyFill="1" applyBorder="1"/>
    <xf numFmtId="3" fontId="6" fillId="2" borderId="47" xfId="0" applyNumberFormat="1" applyFont="1" applyFill="1" applyBorder="1"/>
    <xf numFmtId="0" fontId="1" fillId="3" borderId="28" xfId="0" applyFont="1" applyFill="1" applyBorder="1" applyProtection="1"/>
    <xf numFmtId="3" fontId="15" fillId="4" borderId="10" xfId="0" applyNumberFormat="1" applyFont="1" applyFill="1" applyBorder="1"/>
    <xf numFmtId="3" fontId="1" fillId="0" borderId="30" xfId="0" applyNumberFormat="1" applyFont="1" applyBorder="1"/>
    <xf numFmtId="3" fontId="1" fillId="0" borderId="23" xfId="0" applyNumberFormat="1" applyFont="1" applyBorder="1"/>
    <xf numFmtId="3" fontId="1" fillId="0" borderId="29" xfId="0" applyNumberFormat="1" applyFont="1" applyBorder="1"/>
    <xf numFmtId="3" fontId="15" fillId="4" borderId="9" xfId="0" applyNumberFormat="1" applyFont="1" applyFill="1" applyBorder="1"/>
    <xf numFmtId="164" fontId="15" fillId="4" borderId="9" xfId="1" applyNumberFormat="1" applyFont="1" applyFill="1" applyBorder="1"/>
    <xf numFmtId="3" fontId="6" fillId="2" borderId="7" xfId="0" applyNumberFormat="1" applyFont="1" applyFill="1" applyBorder="1"/>
    <xf numFmtId="0" fontId="1" fillId="0" borderId="0" xfId="0" applyFont="1" applyAlignment="1">
      <alignment horizontal="left"/>
    </xf>
    <xf numFmtId="0" fontId="11" fillId="0" borderId="0" xfId="0" applyFont="1"/>
    <xf numFmtId="3" fontId="0" fillId="0" borderId="9" xfId="0" applyNumberFormat="1" applyFont="1" applyBorder="1"/>
    <xf numFmtId="3" fontId="0" fillId="0" borderId="25" xfId="0" applyNumberFormat="1" applyFont="1" applyBorder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 applyBorder="1"/>
    <xf numFmtId="3" fontId="0" fillId="0" borderId="28" xfId="0" applyNumberFormat="1" applyFont="1" applyBorder="1"/>
    <xf numFmtId="3" fontId="0" fillId="0" borderId="10" xfId="0" applyNumberFormat="1" applyFont="1" applyBorder="1"/>
    <xf numFmtId="3" fontId="1" fillId="0" borderId="28" xfId="0" applyNumberFormat="1" applyFont="1" applyBorder="1"/>
    <xf numFmtId="164" fontId="2" fillId="0" borderId="9" xfId="1" applyNumberFormat="1" applyFont="1" applyBorder="1" applyAlignment="1">
      <alignment horizontal="right"/>
    </xf>
    <xf numFmtId="164" fontId="2" fillId="0" borderId="9" xfId="1" applyNumberFormat="1" applyFont="1" applyBorder="1"/>
    <xf numFmtId="164" fontId="2" fillId="0" borderId="5" xfId="1" applyNumberFormat="1" applyFont="1" applyBorder="1"/>
    <xf numFmtId="3" fontId="1" fillId="0" borderId="0" xfId="0" applyNumberFormat="1" applyFont="1" applyFill="1" applyBorder="1"/>
    <xf numFmtId="0" fontId="0" fillId="0" borderId="0" xfId="0" applyNumberFormat="1" applyFont="1" applyBorder="1"/>
    <xf numFmtId="0" fontId="0" fillId="0" borderId="28" xfId="0" applyFont="1" applyBorder="1" applyAlignment="1">
      <alignment horizontal="left"/>
    </xf>
    <xf numFmtId="164" fontId="1" fillId="0" borderId="0" xfId="1" applyNumberFormat="1" applyFont="1" applyAlignment="1">
      <alignment horizontal="left"/>
    </xf>
    <xf numFmtId="164" fontId="1" fillId="0" borderId="0" xfId="1" applyNumberFormat="1" applyFont="1"/>
    <xf numFmtId="3" fontId="1" fillId="0" borderId="0" xfId="0" applyNumberFormat="1" applyFont="1" applyBorder="1"/>
    <xf numFmtId="164" fontId="1" fillId="0" borderId="0" xfId="1" applyNumberFormat="1" applyFont="1" applyBorder="1"/>
    <xf numFmtId="0" fontId="1" fillId="3" borderId="37" xfId="0" applyFont="1" applyFill="1" applyBorder="1"/>
    <xf numFmtId="0" fontId="8" fillId="0" borderId="0" xfId="0" applyFont="1" applyAlignment="1">
      <alignment horizontal="left"/>
    </xf>
    <xf numFmtId="0" fontId="6" fillId="2" borderId="1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showGridLines="0" tabSelected="1" workbookViewId="0"/>
  </sheetViews>
  <sheetFormatPr defaultRowHeight="14.4" x14ac:dyDescent="0.3"/>
  <cols>
    <col min="1" max="1" width="1.77734375" customWidth="1"/>
  </cols>
  <sheetData>
    <row r="2" spans="2:11" x14ac:dyDescent="0.3">
      <c r="B2" s="163" t="s">
        <v>358</v>
      </c>
      <c r="C2" s="163"/>
      <c r="D2" s="163"/>
      <c r="E2" s="163"/>
      <c r="F2" s="163"/>
      <c r="G2" s="163"/>
      <c r="H2" s="163"/>
      <c r="I2" s="163"/>
      <c r="J2" s="163"/>
      <c r="K2" s="163"/>
    </row>
    <row r="3" spans="2:11" x14ac:dyDescent="0.3">
      <c r="B3" s="163" t="s">
        <v>339</v>
      </c>
      <c r="C3" s="163"/>
      <c r="D3" s="163"/>
      <c r="E3" s="163"/>
      <c r="F3" s="163"/>
      <c r="G3" s="163"/>
      <c r="H3" s="163"/>
      <c r="I3" s="163"/>
      <c r="J3" s="163"/>
    </row>
    <row r="5" spans="2:11" x14ac:dyDescent="0.3">
      <c r="B5" s="3" t="s">
        <v>330</v>
      </c>
    </row>
    <row r="7" spans="2:11" x14ac:dyDescent="0.3">
      <c r="B7" s="2" t="s">
        <v>340</v>
      </c>
      <c r="C7" s="5"/>
      <c r="D7" s="1"/>
      <c r="E7" s="1"/>
      <c r="F7" s="1"/>
      <c r="G7" s="1"/>
      <c r="H7" s="1"/>
      <c r="I7" s="1"/>
      <c r="J7" s="1"/>
      <c r="K7" s="1"/>
    </row>
    <row r="8" spans="2:11" x14ac:dyDescent="0.3">
      <c r="B8" s="2"/>
      <c r="C8" s="5"/>
      <c r="D8" s="1"/>
      <c r="E8" s="1"/>
      <c r="F8" s="1"/>
      <c r="G8" s="1"/>
      <c r="H8" s="1"/>
      <c r="I8" s="1"/>
      <c r="J8" s="1"/>
      <c r="K8" s="1"/>
    </row>
    <row r="9" spans="2:11" x14ac:dyDescent="0.3">
      <c r="B9" s="2" t="s">
        <v>335</v>
      </c>
      <c r="C9" s="2"/>
      <c r="D9" s="2"/>
      <c r="E9" s="2"/>
      <c r="F9" s="2"/>
      <c r="G9" s="2"/>
      <c r="H9" s="2"/>
      <c r="I9" s="2"/>
      <c r="J9" s="1"/>
      <c r="K9" s="1"/>
    </row>
    <row r="10" spans="2:11" x14ac:dyDescent="0.3">
      <c r="B10" s="2"/>
      <c r="C10" s="2"/>
      <c r="D10" s="2"/>
      <c r="E10" s="2"/>
      <c r="F10" s="2"/>
      <c r="G10" s="2"/>
      <c r="H10" s="2"/>
      <c r="I10" s="2"/>
      <c r="J10" s="1"/>
      <c r="K10" s="1"/>
    </row>
    <row r="11" spans="2:11" x14ac:dyDescent="0.3">
      <c r="B11" s="2" t="s">
        <v>336</v>
      </c>
      <c r="C11" s="2"/>
      <c r="D11" s="2"/>
      <c r="E11" s="2"/>
      <c r="F11" s="2"/>
      <c r="G11" s="2"/>
      <c r="H11" s="2"/>
      <c r="I11" s="2"/>
      <c r="J11" s="1"/>
      <c r="K11" s="1"/>
    </row>
    <row r="12" spans="2:11" x14ac:dyDescent="0.3">
      <c r="B12" s="2"/>
      <c r="C12" s="2"/>
      <c r="D12" s="2"/>
      <c r="E12" s="2"/>
      <c r="F12" s="2"/>
      <c r="G12" s="2"/>
      <c r="H12" s="2"/>
      <c r="I12" s="2"/>
      <c r="J12" s="1"/>
      <c r="K12" s="1"/>
    </row>
    <row r="13" spans="2:11" x14ac:dyDescent="0.3">
      <c r="B13" s="2" t="s">
        <v>341</v>
      </c>
      <c r="C13" s="10"/>
      <c r="D13" s="13"/>
      <c r="E13" s="13"/>
      <c r="F13" s="13"/>
      <c r="G13" s="2"/>
      <c r="H13" s="2"/>
      <c r="I13" s="2"/>
      <c r="J13" s="1"/>
      <c r="K13" s="1"/>
    </row>
    <row r="14" spans="2:11" x14ac:dyDescent="0.3">
      <c r="B14" s="2"/>
      <c r="C14" s="10"/>
      <c r="D14" s="13"/>
      <c r="E14" s="13"/>
      <c r="F14" s="13"/>
      <c r="G14" s="2"/>
      <c r="H14" s="2"/>
      <c r="I14" s="2"/>
      <c r="J14" s="1"/>
      <c r="K14" s="1"/>
    </row>
    <row r="15" spans="2:11" x14ac:dyDescent="0.3">
      <c r="B15" s="2" t="s">
        <v>342</v>
      </c>
      <c r="C15" s="10"/>
      <c r="D15" s="13"/>
      <c r="E15" s="2"/>
      <c r="F15" s="2"/>
      <c r="G15" s="2"/>
      <c r="H15" s="2"/>
      <c r="I15" s="2"/>
      <c r="J15" s="1"/>
      <c r="K15" s="1"/>
    </row>
    <row r="16" spans="2:11" x14ac:dyDescent="0.3">
      <c r="B16" s="2"/>
      <c r="C16" s="10"/>
      <c r="D16" s="13"/>
      <c r="E16" s="2"/>
      <c r="F16" s="2"/>
      <c r="G16" s="2"/>
      <c r="H16" s="2"/>
      <c r="I16" s="2"/>
      <c r="J16" s="1"/>
      <c r="K16" s="1"/>
    </row>
    <row r="17" spans="2:11" x14ac:dyDescent="0.3">
      <c r="B17" s="2" t="s">
        <v>343</v>
      </c>
      <c r="C17" s="10"/>
      <c r="D17" s="13"/>
      <c r="E17" s="21"/>
      <c r="F17" s="21"/>
      <c r="G17" s="21"/>
      <c r="H17" s="2"/>
      <c r="I17" s="2"/>
      <c r="J17" s="1"/>
      <c r="K17" s="1"/>
    </row>
    <row r="18" spans="2:11" x14ac:dyDescent="0.3">
      <c r="B18" s="2"/>
      <c r="C18" s="10"/>
      <c r="D18" s="13"/>
      <c r="E18" s="21"/>
      <c r="F18" s="21"/>
      <c r="G18" s="21"/>
      <c r="H18" s="2"/>
      <c r="I18" s="2"/>
      <c r="J18" s="1"/>
      <c r="K18" s="1"/>
    </row>
    <row r="19" spans="2:11" x14ac:dyDescent="0.3">
      <c r="B19" s="2" t="s">
        <v>344</v>
      </c>
      <c r="C19" s="2"/>
      <c r="D19" s="2"/>
      <c r="E19" s="2"/>
      <c r="F19" s="2"/>
      <c r="G19" s="2"/>
      <c r="H19" s="2"/>
      <c r="I19" s="2"/>
      <c r="J19" s="1"/>
      <c r="K19" s="1"/>
    </row>
    <row r="20" spans="2:11" x14ac:dyDescent="0.3">
      <c r="B20" s="2"/>
      <c r="C20" s="2"/>
      <c r="D20" s="2"/>
      <c r="E20" s="2"/>
      <c r="F20" s="2"/>
      <c r="G20" s="2"/>
      <c r="H20" s="2"/>
      <c r="I20" s="2"/>
      <c r="J20" s="1"/>
      <c r="K20" s="1"/>
    </row>
    <row r="21" spans="2:11" x14ac:dyDescent="0.3">
      <c r="B21" s="2" t="s">
        <v>337</v>
      </c>
      <c r="C21" s="2"/>
      <c r="D21" s="2"/>
      <c r="E21" s="2"/>
      <c r="F21" s="2"/>
      <c r="G21" s="2"/>
      <c r="H21" s="2"/>
      <c r="I21" s="2"/>
      <c r="J21" s="1"/>
      <c r="K21" s="1"/>
    </row>
    <row r="22" spans="2:11" x14ac:dyDescent="0.3">
      <c r="B22" s="2"/>
      <c r="C22" s="2"/>
      <c r="D22" s="2"/>
      <c r="E22" s="2"/>
      <c r="F22" s="2"/>
      <c r="G22" s="2"/>
      <c r="H22" s="2"/>
      <c r="I22" s="2"/>
      <c r="J22" s="1"/>
      <c r="K22" s="1"/>
    </row>
    <row r="23" spans="2:11" x14ac:dyDescent="0.3">
      <c r="B23" s="2" t="s">
        <v>338</v>
      </c>
      <c r="C23" s="2"/>
      <c r="D23" s="2"/>
      <c r="E23" s="2"/>
      <c r="F23" s="2"/>
      <c r="G23" s="2"/>
      <c r="H23" s="2"/>
      <c r="I23" s="2"/>
      <c r="J23" s="1"/>
      <c r="K23" s="1"/>
    </row>
    <row r="24" spans="2:11" x14ac:dyDescent="0.3">
      <c r="B24" s="2"/>
      <c r="C24" s="2"/>
      <c r="D24" s="2"/>
      <c r="E24" s="2"/>
      <c r="F24" s="2"/>
      <c r="G24" s="2"/>
      <c r="H24" s="2"/>
      <c r="I24" s="2"/>
      <c r="J24" s="1"/>
      <c r="K24" s="1"/>
    </row>
    <row r="25" spans="2:11" x14ac:dyDescent="0.3">
      <c r="B25" s="2" t="s">
        <v>345</v>
      </c>
      <c r="C25" s="2"/>
      <c r="D25" s="2"/>
      <c r="E25" s="2"/>
      <c r="F25" s="2"/>
      <c r="G25" s="2"/>
      <c r="H25" s="2"/>
      <c r="I25" s="2"/>
      <c r="J25" s="1"/>
      <c r="K25" s="1"/>
    </row>
    <row r="26" spans="2:11" x14ac:dyDescent="0.3">
      <c r="B26" s="2"/>
      <c r="C26" s="2"/>
      <c r="D26" s="2"/>
      <c r="E26" s="2"/>
      <c r="F26" s="2"/>
      <c r="G26" s="2"/>
      <c r="H26" s="2"/>
      <c r="I26" s="2"/>
      <c r="J26" s="1"/>
      <c r="K26" s="1"/>
    </row>
    <row r="27" spans="2:11" x14ac:dyDescent="0.3">
      <c r="B27" s="2" t="s">
        <v>346</v>
      </c>
      <c r="C27" s="2"/>
      <c r="D27" s="2"/>
      <c r="E27" s="2"/>
      <c r="F27" s="2"/>
      <c r="G27" s="2"/>
      <c r="H27" s="2"/>
      <c r="I27" s="2"/>
      <c r="J27" s="1"/>
      <c r="K27" s="1"/>
    </row>
    <row r="28" spans="2:11" x14ac:dyDescent="0.3">
      <c r="B28" s="2"/>
      <c r="C28" s="2"/>
      <c r="D28" s="2"/>
      <c r="E28" s="2"/>
      <c r="F28" s="2"/>
      <c r="G28" s="2"/>
      <c r="H28" s="2"/>
      <c r="I28" s="2"/>
      <c r="J28" s="1"/>
      <c r="K28" s="1"/>
    </row>
    <row r="29" spans="2:11" x14ac:dyDescent="0.3">
      <c r="B29" s="2" t="s">
        <v>347</v>
      </c>
      <c r="C29" s="2"/>
      <c r="D29" s="2"/>
      <c r="E29" s="2"/>
      <c r="F29" s="2"/>
      <c r="G29" s="2"/>
      <c r="H29" s="2"/>
      <c r="I29" s="2"/>
      <c r="J29" s="1"/>
      <c r="K29" s="1"/>
    </row>
    <row r="30" spans="2:11" x14ac:dyDescent="0.3">
      <c r="B30" s="4"/>
      <c r="C30" s="2"/>
      <c r="D30" s="2"/>
      <c r="E30" s="2"/>
      <c r="F30" s="2"/>
      <c r="G30" s="2"/>
      <c r="H30" s="2"/>
      <c r="I30" s="2"/>
    </row>
    <row r="31" spans="2:11" x14ac:dyDescent="0.3">
      <c r="B31" s="4"/>
      <c r="C31" s="2"/>
      <c r="D31" s="2"/>
      <c r="E31" s="2"/>
      <c r="F31" s="2"/>
      <c r="G31" s="2"/>
      <c r="H31" s="2"/>
      <c r="I31" s="2"/>
    </row>
    <row r="32" spans="2:11" x14ac:dyDescent="0.3">
      <c r="B32" s="4"/>
      <c r="C32" s="2"/>
      <c r="D32" s="2"/>
      <c r="E32" s="2"/>
      <c r="F32" s="2"/>
      <c r="G32" s="2"/>
      <c r="H32" s="2"/>
      <c r="I32" s="2"/>
    </row>
    <row r="33" spans="1:11" x14ac:dyDescent="0.3">
      <c r="B33" s="4"/>
      <c r="C33" s="2"/>
      <c r="D33" s="2"/>
      <c r="E33" s="2"/>
      <c r="F33" s="2"/>
      <c r="G33" s="2"/>
      <c r="H33" s="2"/>
      <c r="I33" s="2"/>
    </row>
    <row r="34" spans="1:11" x14ac:dyDescent="0.3">
      <c r="A34" t="s">
        <v>0</v>
      </c>
      <c r="B34" s="4"/>
      <c r="C34" s="2"/>
      <c r="D34" s="2"/>
      <c r="E34" s="2"/>
      <c r="F34" s="2"/>
      <c r="G34" s="2"/>
      <c r="H34" s="2"/>
      <c r="I34" s="2"/>
      <c r="J34" s="20"/>
      <c r="K34" s="20"/>
    </row>
    <row r="35" spans="1:11" x14ac:dyDescent="0.3">
      <c r="B35" s="1"/>
      <c r="C35" s="1"/>
      <c r="D35" s="1"/>
      <c r="E35" s="1"/>
      <c r="F35" s="1"/>
      <c r="G35" s="1"/>
      <c r="H35" s="2"/>
      <c r="I35" s="2"/>
      <c r="J35" s="20"/>
      <c r="K35" s="20"/>
    </row>
    <row r="36" spans="1:11" x14ac:dyDescent="0.3">
      <c r="B36" s="2"/>
      <c r="C36" s="5"/>
      <c r="D36" s="5"/>
      <c r="E36" s="2"/>
      <c r="F36" s="2"/>
      <c r="G36" s="2"/>
      <c r="H36" s="2"/>
      <c r="I36" s="2"/>
      <c r="J36" s="20"/>
      <c r="K36" s="20"/>
    </row>
    <row r="37" spans="1:11" x14ac:dyDescent="0.3">
      <c r="B37" s="1"/>
      <c r="C37" s="1"/>
      <c r="D37" s="1"/>
      <c r="E37" s="1"/>
      <c r="F37" s="2"/>
      <c r="G37" s="2"/>
      <c r="H37" s="2"/>
      <c r="I37" s="2"/>
      <c r="J37" s="20"/>
      <c r="K37" s="20"/>
    </row>
    <row r="38" spans="1:11" x14ac:dyDescent="0.3">
      <c r="B38" s="2"/>
      <c r="C38" s="2"/>
      <c r="D38" s="2"/>
      <c r="E38" s="2"/>
      <c r="F38" s="2"/>
      <c r="G38" s="2"/>
      <c r="H38" s="2"/>
      <c r="I38" s="2"/>
      <c r="J38" s="20"/>
      <c r="K38" s="20"/>
    </row>
    <row r="39" spans="1:11" x14ac:dyDescent="0.3">
      <c r="B39" s="1"/>
      <c r="C39" s="1"/>
      <c r="D39" s="1"/>
      <c r="E39" s="1"/>
      <c r="F39" s="1"/>
      <c r="G39" s="2"/>
      <c r="H39" s="2"/>
      <c r="I39" s="2"/>
      <c r="J39" s="20"/>
      <c r="K39" s="20"/>
    </row>
    <row r="40" spans="1:11" x14ac:dyDescent="0.3">
      <c r="B40" s="4"/>
      <c r="C40" s="2"/>
      <c r="D40" s="2"/>
      <c r="E40" s="2"/>
      <c r="F40" s="2"/>
      <c r="G40" s="4"/>
      <c r="H40" s="2"/>
      <c r="I40" s="2"/>
      <c r="J40" s="20"/>
      <c r="K40" s="20"/>
    </row>
    <row r="41" spans="1:11" x14ac:dyDescent="0.3">
      <c r="B41" s="1"/>
      <c r="C41" s="1"/>
      <c r="D41" s="1"/>
      <c r="E41" s="1"/>
      <c r="F41" s="1"/>
      <c r="G41" s="2"/>
      <c r="H41" s="2"/>
      <c r="I41" s="2"/>
      <c r="J41" s="20"/>
      <c r="K41" s="20"/>
    </row>
    <row r="42" spans="1:11" x14ac:dyDescent="0.3">
      <c r="B42" s="4"/>
      <c r="C42" s="2"/>
      <c r="D42" s="2"/>
      <c r="E42" s="2"/>
      <c r="F42" s="4"/>
      <c r="G42" s="2"/>
      <c r="H42" s="2"/>
      <c r="I42" s="2"/>
      <c r="J42" s="20"/>
      <c r="K42" s="20"/>
    </row>
    <row r="43" spans="1:11" x14ac:dyDescent="0.3">
      <c r="B43" s="2"/>
      <c r="C43" s="2"/>
      <c r="D43" s="2"/>
      <c r="E43" s="2"/>
      <c r="F43" s="2"/>
      <c r="G43" s="2"/>
      <c r="H43" s="2"/>
      <c r="I43" s="2"/>
    </row>
    <row r="44" spans="1:11" x14ac:dyDescent="0.3">
      <c r="B44" s="4"/>
      <c r="G44" s="2"/>
      <c r="H44" s="2"/>
      <c r="I44" s="2"/>
    </row>
    <row r="45" spans="1:11" x14ac:dyDescent="0.3">
      <c r="B45" s="2"/>
      <c r="C45" s="2"/>
      <c r="D45" s="2"/>
      <c r="E45" s="2"/>
      <c r="F45" s="2"/>
      <c r="G45" s="2"/>
      <c r="H45" s="2"/>
      <c r="I45" s="2"/>
    </row>
    <row r="46" spans="1:11" x14ac:dyDescent="0.3">
      <c r="B46" s="2"/>
      <c r="C46" s="5"/>
      <c r="D46" s="5"/>
      <c r="E46" s="5"/>
      <c r="F46" s="2"/>
      <c r="G46" s="4"/>
      <c r="H46" s="2"/>
      <c r="I46" s="2"/>
    </row>
    <row r="47" spans="1:11" x14ac:dyDescent="0.3">
      <c r="B47" s="4"/>
      <c r="C47" s="2"/>
      <c r="D47" s="2"/>
      <c r="E47" s="2"/>
      <c r="F47" s="2"/>
      <c r="G47" s="2"/>
      <c r="H47" s="2"/>
      <c r="I47" s="2"/>
    </row>
    <row r="48" spans="1:11" x14ac:dyDescent="0.3">
      <c r="B48" s="4"/>
      <c r="C48" s="6"/>
      <c r="D48" s="6"/>
      <c r="E48" s="6"/>
      <c r="F48" s="6"/>
      <c r="G48" s="6"/>
      <c r="H48" s="6"/>
      <c r="I48" s="6"/>
    </row>
    <row r="49" spans="2:9" x14ac:dyDescent="0.3">
      <c r="B49" s="4"/>
      <c r="C49" s="4"/>
      <c r="D49" s="4"/>
      <c r="E49" s="4"/>
      <c r="F49" s="4"/>
      <c r="G49" s="4"/>
      <c r="H49" s="4"/>
      <c r="I49" s="4"/>
    </row>
    <row r="50" spans="2:9" x14ac:dyDescent="0.3">
      <c r="B50" s="4"/>
      <c r="C50" s="6"/>
      <c r="D50" s="6"/>
      <c r="E50" s="6"/>
      <c r="F50" s="6"/>
      <c r="G50" s="6"/>
      <c r="H50" s="6"/>
      <c r="I50" s="6"/>
    </row>
    <row r="51" spans="2:9" x14ac:dyDescent="0.3">
      <c r="B51" s="2"/>
      <c r="C51" s="2"/>
      <c r="D51" s="2"/>
      <c r="E51" s="2"/>
      <c r="F51" s="2"/>
      <c r="G51" s="2"/>
      <c r="H51" s="2"/>
      <c r="I51" s="2"/>
    </row>
  </sheetData>
  <mergeCells count="2">
    <mergeCell ref="B2:K2"/>
    <mergeCell ref="B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10" customWidth="1"/>
    <col min="2" max="2" width="20.77734375" style="2" customWidth="1"/>
    <col min="3" max="3" width="15.77734375" style="2" customWidth="1"/>
    <col min="4" max="4" width="19" style="2" customWidth="1"/>
    <col min="5" max="5" width="20" style="2" customWidth="1"/>
    <col min="6" max="6" width="20.77734375" style="2" customWidth="1"/>
    <col min="7" max="7" width="27.44140625" style="2" customWidth="1"/>
    <col min="8" max="8" width="15.77734375" style="2" customWidth="1"/>
    <col min="9" max="9" width="18.44140625" style="2" customWidth="1"/>
    <col min="10" max="10" width="20.88671875" style="2" customWidth="1"/>
    <col min="11" max="11" width="20.109375" style="2" customWidth="1"/>
    <col min="12" max="12" width="26.6640625" style="2" customWidth="1"/>
    <col min="13" max="13" width="15.77734375" style="2" customWidth="1"/>
    <col min="14" max="14" width="18.21875" style="2" customWidth="1"/>
    <col min="15" max="15" width="20.44140625" style="2" customWidth="1"/>
    <col min="16" max="16" width="19.77734375" style="2" customWidth="1"/>
    <col min="17" max="17" width="27.33203125" style="2" customWidth="1"/>
    <col min="18" max="18" width="8.88671875" style="10"/>
    <col min="19" max="16384" width="8.88671875" style="2"/>
  </cols>
  <sheetData>
    <row r="2" spans="2:17" x14ac:dyDescent="0.3">
      <c r="B2" s="3" t="s">
        <v>334</v>
      </c>
      <c r="C2" s="3"/>
      <c r="D2" s="3"/>
      <c r="E2" s="3"/>
    </row>
    <row r="3" spans="2:17" x14ac:dyDescent="0.3">
      <c r="B3" s="3"/>
      <c r="C3" s="3"/>
      <c r="D3" s="3"/>
      <c r="E3" s="3"/>
    </row>
    <row r="4" spans="2:17" x14ac:dyDescent="0.3">
      <c r="B4" s="3"/>
      <c r="C4" s="180" t="s">
        <v>318</v>
      </c>
      <c r="D4" s="180"/>
      <c r="E4" s="180"/>
      <c r="F4" s="180"/>
      <c r="G4" s="181"/>
      <c r="H4" s="167" t="s">
        <v>318</v>
      </c>
      <c r="I4" s="167"/>
      <c r="J4" s="167"/>
      <c r="K4" s="167"/>
      <c r="L4" s="168"/>
      <c r="M4" s="167" t="s">
        <v>304</v>
      </c>
      <c r="N4" s="167"/>
      <c r="O4" s="167"/>
      <c r="P4" s="167"/>
      <c r="Q4" s="170"/>
    </row>
    <row r="5" spans="2:17" x14ac:dyDescent="0.3">
      <c r="B5" s="166" t="s">
        <v>305</v>
      </c>
      <c r="C5" s="167">
        <v>2020</v>
      </c>
      <c r="D5" s="167"/>
      <c r="E5" s="167"/>
      <c r="F5" s="167"/>
      <c r="G5" s="168"/>
      <c r="H5" s="167">
        <v>2019</v>
      </c>
      <c r="I5" s="167"/>
      <c r="J5" s="167"/>
      <c r="K5" s="167"/>
      <c r="L5" s="168"/>
      <c r="M5" s="167" t="s">
        <v>307</v>
      </c>
      <c r="N5" s="167"/>
      <c r="O5" s="167"/>
      <c r="P5" s="167"/>
      <c r="Q5" s="170"/>
    </row>
    <row r="6" spans="2:17" x14ac:dyDescent="0.3">
      <c r="B6" s="169"/>
      <c r="C6" s="50" t="s">
        <v>13</v>
      </c>
      <c r="D6" s="41" t="s">
        <v>320</v>
      </c>
      <c r="E6" s="58" t="s">
        <v>314</v>
      </c>
      <c r="F6" s="42" t="s">
        <v>321</v>
      </c>
      <c r="G6" s="119" t="s">
        <v>322</v>
      </c>
      <c r="H6" s="49" t="s">
        <v>13</v>
      </c>
      <c r="I6" s="31" t="s">
        <v>320</v>
      </c>
      <c r="J6" s="58" t="s">
        <v>314</v>
      </c>
      <c r="K6" s="32" t="s">
        <v>321</v>
      </c>
      <c r="L6" s="120" t="s">
        <v>322</v>
      </c>
      <c r="M6" s="95" t="s">
        <v>13</v>
      </c>
      <c r="N6" s="31" t="s">
        <v>320</v>
      </c>
      <c r="O6" s="58" t="s">
        <v>314</v>
      </c>
      <c r="P6" s="32" t="s">
        <v>321</v>
      </c>
      <c r="Q6" s="32" t="s">
        <v>322</v>
      </c>
    </row>
    <row r="7" spans="2:17" x14ac:dyDescent="0.3">
      <c r="B7" s="151" t="s">
        <v>308</v>
      </c>
      <c r="C7" s="69">
        <f>SUM(D7:G7)</f>
        <v>0</v>
      </c>
      <c r="D7" s="16">
        <v>0</v>
      </c>
      <c r="E7" s="16">
        <v>0</v>
      </c>
      <c r="F7" s="16">
        <v>0</v>
      </c>
      <c r="G7" s="61">
        <v>0</v>
      </c>
      <c r="H7" s="69">
        <f>SUM(I7:L7)</f>
        <v>328.74833599999999</v>
      </c>
      <c r="I7" s="17">
        <v>9.1299999999999997E-4</v>
      </c>
      <c r="J7" s="16">
        <v>315.581388</v>
      </c>
      <c r="K7" s="16">
        <v>3.5284999999999997E-2</v>
      </c>
      <c r="L7" s="61">
        <v>13.130750000000001</v>
      </c>
      <c r="M7" s="79">
        <f>IF(ISERROR(C7/H7-1),"-",(C7/H7-1))</f>
        <v>-1</v>
      </c>
      <c r="N7" s="152">
        <f t="shared" ref="N7:Q14" si="0">IF(ISERROR(D7/I7-1),"-",(D7/I7-1))</f>
        <v>-1</v>
      </c>
      <c r="O7" s="153">
        <f t="shared" si="0"/>
        <v>-1</v>
      </c>
      <c r="P7" s="153">
        <f t="shared" si="0"/>
        <v>-1</v>
      </c>
      <c r="Q7" s="154">
        <f t="shared" si="0"/>
        <v>-1</v>
      </c>
    </row>
    <row r="8" spans="2:17" x14ac:dyDescent="0.3">
      <c r="B8" s="151" t="s">
        <v>309</v>
      </c>
      <c r="C8" s="69">
        <f t="shared" ref="C8:C13" si="1">SUM(D8:G8)</f>
        <v>0</v>
      </c>
      <c r="D8" s="16">
        <v>0</v>
      </c>
      <c r="E8" s="16">
        <v>0</v>
      </c>
      <c r="F8" s="16">
        <v>0</v>
      </c>
      <c r="G8" s="61">
        <v>0</v>
      </c>
      <c r="H8" s="69">
        <f t="shared" ref="H8:H13" si="2">SUM(I8:L8)</f>
        <v>371.976945</v>
      </c>
      <c r="I8" s="17">
        <v>33.095999999999997</v>
      </c>
      <c r="J8" s="16">
        <v>334.69524699999999</v>
      </c>
      <c r="K8" s="16">
        <v>4.411E-3</v>
      </c>
      <c r="L8" s="118">
        <v>4.1812870000000002</v>
      </c>
      <c r="M8" s="79">
        <f t="shared" ref="M8:M14" si="3">IF(ISERROR(C8/H8-1),"-",(C8/H8-1))</f>
        <v>-1</v>
      </c>
      <c r="N8" s="152">
        <f t="shared" si="0"/>
        <v>-1</v>
      </c>
      <c r="O8" s="153">
        <f t="shared" si="0"/>
        <v>-1</v>
      </c>
      <c r="P8" s="153">
        <f t="shared" si="0"/>
        <v>-1</v>
      </c>
      <c r="Q8" s="154">
        <f t="shared" si="0"/>
        <v>-1</v>
      </c>
    </row>
    <row r="9" spans="2:17" x14ac:dyDescent="0.3">
      <c r="B9" s="151" t="s">
        <v>310</v>
      </c>
      <c r="C9" s="69">
        <f t="shared" si="1"/>
        <v>0</v>
      </c>
      <c r="D9" s="16">
        <v>0</v>
      </c>
      <c r="E9" s="16">
        <v>0</v>
      </c>
      <c r="F9" s="16">
        <v>0</v>
      </c>
      <c r="G9" s="61">
        <v>0</v>
      </c>
      <c r="H9" s="69">
        <f t="shared" si="2"/>
        <v>336.041878</v>
      </c>
      <c r="I9" s="17">
        <v>1.3537999999999999</v>
      </c>
      <c r="J9" s="16">
        <v>322.60997300000002</v>
      </c>
      <c r="K9" s="16">
        <v>0</v>
      </c>
      <c r="L9" s="61">
        <v>12.078105000000001</v>
      </c>
      <c r="M9" s="79">
        <f t="shared" si="3"/>
        <v>-1</v>
      </c>
      <c r="N9" s="152">
        <f t="shared" si="0"/>
        <v>-1</v>
      </c>
      <c r="O9" s="153">
        <f t="shared" si="0"/>
        <v>-1</v>
      </c>
      <c r="P9" s="153" t="str">
        <f t="shared" si="0"/>
        <v>-</v>
      </c>
      <c r="Q9" s="154">
        <f t="shared" si="0"/>
        <v>-1</v>
      </c>
    </row>
    <row r="10" spans="2:17" x14ac:dyDescent="0.3">
      <c r="B10" s="151" t="s">
        <v>311</v>
      </c>
      <c r="C10" s="69">
        <f t="shared" si="1"/>
        <v>0</v>
      </c>
      <c r="D10" s="16">
        <v>0</v>
      </c>
      <c r="E10" s="16">
        <v>0</v>
      </c>
      <c r="F10" s="16">
        <v>0</v>
      </c>
      <c r="G10" s="61">
        <v>0</v>
      </c>
      <c r="H10" s="69">
        <f t="shared" si="2"/>
        <v>634.91776500000003</v>
      </c>
      <c r="I10" s="17">
        <v>0</v>
      </c>
      <c r="J10" s="16">
        <v>607.37284199999999</v>
      </c>
      <c r="K10" s="16">
        <v>0</v>
      </c>
      <c r="L10" s="118">
        <v>27.544923000000001</v>
      </c>
      <c r="M10" s="79">
        <f t="shared" si="3"/>
        <v>-1</v>
      </c>
      <c r="N10" s="152" t="str">
        <f t="shared" si="0"/>
        <v>-</v>
      </c>
      <c r="O10" s="153">
        <f t="shared" si="0"/>
        <v>-1</v>
      </c>
      <c r="P10" s="153" t="str">
        <f t="shared" si="0"/>
        <v>-</v>
      </c>
      <c r="Q10" s="154">
        <f t="shared" si="0"/>
        <v>-1</v>
      </c>
    </row>
    <row r="11" spans="2:17" x14ac:dyDescent="0.3">
      <c r="B11" s="151" t="s">
        <v>4</v>
      </c>
      <c r="C11" s="69">
        <f t="shared" si="1"/>
        <v>0</v>
      </c>
      <c r="D11" s="16">
        <v>0</v>
      </c>
      <c r="E11" s="16">
        <v>0</v>
      </c>
      <c r="F11" s="16">
        <v>0</v>
      </c>
      <c r="G11" s="61">
        <v>0</v>
      </c>
      <c r="H11" s="69">
        <f t="shared" si="2"/>
        <v>101.32460300000001</v>
      </c>
      <c r="I11" s="17">
        <v>9.9354270000000007</v>
      </c>
      <c r="J11" s="16">
        <v>89.117326000000006</v>
      </c>
      <c r="K11" s="16">
        <v>0</v>
      </c>
      <c r="L11" s="61">
        <v>2.2718500000000001</v>
      </c>
      <c r="M11" s="79">
        <f t="shared" si="3"/>
        <v>-1</v>
      </c>
      <c r="N11" s="152">
        <f t="shared" si="0"/>
        <v>-1</v>
      </c>
      <c r="O11" s="153">
        <f t="shared" si="0"/>
        <v>-1</v>
      </c>
      <c r="P11" s="153" t="str">
        <f t="shared" si="0"/>
        <v>-</v>
      </c>
      <c r="Q11" s="154">
        <f t="shared" si="0"/>
        <v>-1</v>
      </c>
    </row>
    <row r="12" spans="2:17" x14ac:dyDescent="0.3">
      <c r="B12" s="151" t="s">
        <v>312</v>
      </c>
      <c r="C12" s="69">
        <f t="shared" si="1"/>
        <v>391.729285</v>
      </c>
      <c r="D12" s="16">
        <v>13.253119999999999</v>
      </c>
      <c r="E12" s="16">
        <v>378.47616499999998</v>
      </c>
      <c r="F12" s="16">
        <v>0</v>
      </c>
      <c r="G12" s="61">
        <v>0</v>
      </c>
      <c r="H12" s="69">
        <f t="shared" si="2"/>
        <v>606.11319200000003</v>
      </c>
      <c r="I12" s="17">
        <v>0</v>
      </c>
      <c r="J12" s="16">
        <v>601.53035</v>
      </c>
      <c r="K12" s="16">
        <v>0</v>
      </c>
      <c r="L12" s="118">
        <v>4.5828420000000003</v>
      </c>
      <c r="M12" s="79">
        <f t="shared" si="3"/>
        <v>-0.35370275689363317</v>
      </c>
      <c r="N12" s="152" t="str">
        <f t="shared" si="0"/>
        <v>-</v>
      </c>
      <c r="O12" s="153">
        <f t="shared" si="0"/>
        <v>-0.37081119015856812</v>
      </c>
      <c r="P12" s="153" t="str">
        <f t="shared" si="0"/>
        <v>-</v>
      </c>
      <c r="Q12" s="154">
        <f t="shared" si="0"/>
        <v>-1</v>
      </c>
    </row>
    <row r="13" spans="2:17" x14ac:dyDescent="0.3">
      <c r="B13" s="151" t="s">
        <v>313</v>
      </c>
      <c r="C13" s="69">
        <f t="shared" si="1"/>
        <v>0</v>
      </c>
      <c r="D13" s="16">
        <v>0</v>
      </c>
      <c r="E13" s="16">
        <v>0</v>
      </c>
      <c r="F13" s="16">
        <v>0</v>
      </c>
      <c r="G13" s="61">
        <v>0</v>
      </c>
      <c r="H13" s="69">
        <f t="shared" si="2"/>
        <v>656.53238599999997</v>
      </c>
      <c r="I13" s="17">
        <v>2.483168</v>
      </c>
      <c r="J13" s="16">
        <v>642.33077200000002</v>
      </c>
      <c r="K13" s="16">
        <v>5.0000000000000001E-3</v>
      </c>
      <c r="L13" s="61">
        <v>11.713445999999999</v>
      </c>
      <c r="M13" s="79">
        <f t="shared" si="3"/>
        <v>-1</v>
      </c>
      <c r="N13" s="47">
        <f t="shared" si="0"/>
        <v>-1</v>
      </c>
      <c r="O13" s="46">
        <f t="shared" si="0"/>
        <v>-1</v>
      </c>
      <c r="P13" s="46">
        <f t="shared" si="0"/>
        <v>-1</v>
      </c>
      <c r="Q13" s="123">
        <f t="shared" si="0"/>
        <v>-1</v>
      </c>
    </row>
    <row r="14" spans="2:17" x14ac:dyDescent="0.3">
      <c r="B14" s="114" t="s">
        <v>13</v>
      </c>
      <c r="C14" s="121">
        <f t="shared" ref="C14:H14" si="4">SUM(C7:C13)</f>
        <v>391.729285</v>
      </c>
      <c r="D14" s="71">
        <f t="shared" si="4"/>
        <v>13.253119999999999</v>
      </c>
      <c r="E14" s="71">
        <f t="shared" si="4"/>
        <v>378.47616499999998</v>
      </c>
      <c r="F14" s="71">
        <f t="shared" si="4"/>
        <v>0</v>
      </c>
      <c r="G14" s="107">
        <f t="shared" si="4"/>
        <v>0</v>
      </c>
      <c r="H14" s="132">
        <f t="shared" si="4"/>
        <v>3035.6551049999998</v>
      </c>
      <c r="I14" s="71">
        <f t="shared" ref="I14:L14" si="5">SUM(I7:I13)</f>
        <v>46.869307999999997</v>
      </c>
      <c r="J14" s="71">
        <f t="shared" si="5"/>
        <v>2913.2378980000003</v>
      </c>
      <c r="K14" s="71">
        <f t="shared" si="5"/>
        <v>4.4695999999999993E-2</v>
      </c>
      <c r="L14" s="107">
        <f t="shared" si="5"/>
        <v>75.503202999999999</v>
      </c>
      <c r="M14" s="110">
        <f t="shared" si="3"/>
        <v>-0.87095724927552332</v>
      </c>
      <c r="N14" s="72">
        <f t="shared" si="0"/>
        <v>-0.71723243705667683</v>
      </c>
      <c r="O14" s="73">
        <f t="shared" si="0"/>
        <v>-0.87008401707947303</v>
      </c>
      <c r="P14" s="74">
        <f t="shared" si="0"/>
        <v>-1</v>
      </c>
      <c r="Q14" s="72">
        <f t="shared" si="0"/>
        <v>-1</v>
      </c>
    </row>
    <row r="15" spans="2:17" x14ac:dyDescent="0.3">
      <c r="B15" s="36" t="s">
        <v>291</v>
      </c>
      <c r="C15" s="10"/>
      <c r="E15" s="155"/>
    </row>
    <row r="16" spans="2:17" x14ac:dyDescent="0.3">
      <c r="D16" s="141"/>
    </row>
    <row r="17" spans="4:5" x14ac:dyDescent="0.3">
      <c r="D17" s="158"/>
    </row>
    <row r="18" spans="4:5" x14ac:dyDescent="0.3">
      <c r="D18" s="159"/>
    </row>
    <row r="20" spans="4:5" x14ac:dyDescent="0.3">
      <c r="E20" s="10"/>
    </row>
  </sheetData>
  <mergeCells count="7">
    <mergeCell ref="M4:Q4"/>
    <mergeCell ref="M5:Q5"/>
    <mergeCell ref="B5:B6"/>
    <mergeCell ref="H4:L4"/>
    <mergeCell ref="H5:L5"/>
    <mergeCell ref="C4:G4"/>
    <mergeCell ref="C5:G5"/>
  </mergeCells>
  <pageMargins left="0.7" right="0.7" top="0.75" bottom="0.75" header="0.3" footer="0.3"/>
  <pageSetup paperSize="9" orientation="portrait" r:id="rId1"/>
  <ignoredErrors>
    <ignoredError sqref="I14:L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10" customWidth="1"/>
    <col min="2" max="2" width="20.77734375" style="2" customWidth="1"/>
    <col min="3" max="14" width="15.77734375" style="2" customWidth="1"/>
    <col min="15" max="15" width="8.88671875" style="10"/>
    <col min="16" max="16384" width="8.88671875" style="2"/>
  </cols>
  <sheetData>
    <row r="2" spans="2:15" x14ac:dyDescent="0.3">
      <c r="B2" s="3" t="s">
        <v>353</v>
      </c>
      <c r="C2" s="3"/>
    </row>
    <row r="4" spans="2:15" x14ac:dyDescent="0.3">
      <c r="B4" s="3"/>
      <c r="C4" s="173" t="s">
        <v>10</v>
      </c>
      <c r="D4" s="173"/>
      <c r="E4" s="173"/>
      <c r="F4" s="174"/>
      <c r="G4" s="167" t="s">
        <v>10</v>
      </c>
      <c r="H4" s="167"/>
      <c r="I4" s="167"/>
      <c r="J4" s="168"/>
      <c r="K4" s="182" t="s">
        <v>304</v>
      </c>
      <c r="L4" s="167"/>
      <c r="M4" s="167"/>
      <c r="N4" s="170"/>
    </row>
    <row r="5" spans="2:15" x14ac:dyDescent="0.3">
      <c r="B5" s="166" t="s">
        <v>305</v>
      </c>
      <c r="C5" s="186">
        <v>2020</v>
      </c>
      <c r="D5" s="186"/>
      <c r="E5" s="186"/>
      <c r="F5" s="187"/>
      <c r="G5" s="165">
        <v>2019</v>
      </c>
      <c r="H5" s="165"/>
      <c r="I5" s="165"/>
      <c r="J5" s="172"/>
      <c r="K5" s="183" t="s">
        <v>307</v>
      </c>
      <c r="L5" s="165"/>
      <c r="M5" s="165"/>
      <c r="N5" s="171"/>
      <c r="O5" s="156"/>
    </row>
    <row r="6" spans="2:15" x14ac:dyDescent="0.3">
      <c r="B6" s="169"/>
      <c r="C6" s="90" t="s">
        <v>13</v>
      </c>
      <c r="D6" s="31" t="s">
        <v>289</v>
      </c>
      <c r="E6" s="31" t="s">
        <v>26</v>
      </c>
      <c r="F6" s="97" t="s">
        <v>290</v>
      </c>
      <c r="G6" s="56" t="s">
        <v>13</v>
      </c>
      <c r="H6" s="31" t="s">
        <v>289</v>
      </c>
      <c r="I6" s="31" t="s">
        <v>26</v>
      </c>
      <c r="J6" s="98" t="s">
        <v>290</v>
      </c>
      <c r="K6" s="58" t="s">
        <v>13</v>
      </c>
      <c r="L6" s="31" t="s">
        <v>289</v>
      </c>
      <c r="M6" s="31" t="s">
        <v>26</v>
      </c>
      <c r="N6" s="58" t="s">
        <v>290</v>
      </c>
      <c r="O6" s="156"/>
    </row>
    <row r="7" spans="2:15" x14ac:dyDescent="0.3">
      <c r="B7" s="112" t="s">
        <v>308</v>
      </c>
      <c r="C7" s="88">
        <f t="shared" ref="C7:C13" si="0">SUM(D7:F7)</f>
        <v>0</v>
      </c>
      <c r="D7" s="39">
        <v>0</v>
      </c>
      <c r="E7" s="39">
        <v>0</v>
      </c>
      <c r="F7" s="89">
        <v>0</v>
      </c>
      <c r="G7" s="88">
        <f>SUM(H7:J7)</f>
        <v>328.74833599999999</v>
      </c>
      <c r="H7" s="16">
        <v>323.54908699999999</v>
      </c>
      <c r="I7" s="16">
        <v>0.87936199999999998</v>
      </c>
      <c r="J7" s="61">
        <v>4.3198869999999996</v>
      </c>
      <c r="K7" s="79">
        <f t="shared" ref="K7:N13" si="1">IF(ISERROR(C7/G7-1),"-",(C7/G7-1))</f>
        <v>-1</v>
      </c>
      <c r="L7" s="47">
        <f t="shared" si="1"/>
        <v>-1</v>
      </c>
      <c r="M7" s="47">
        <f t="shared" si="1"/>
        <v>-1</v>
      </c>
      <c r="N7" s="126">
        <f t="shared" si="1"/>
        <v>-1</v>
      </c>
      <c r="O7" s="156"/>
    </row>
    <row r="8" spans="2:15" x14ac:dyDescent="0.3">
      <c r="B8" s="112" t="s">
        <v>309</v>
      </c>
      <c r="C8" s="88">
        <f t="shared" si="0"/>
        <v>0</v>
      </c>
      <c r="D8" s="39">
        <v>0</v>
      </c>
      <c r="E8" s="39">
        <v>0</v>
      </c>
      <c r="F8" s="89">
        <v>0</v>
      </c>
      <c r="G8" s="88">
        <f t="shared" ref="G8:G13" si="2">SUM(H8:J8)</f>
        <v>371.976945</v>
      </c>
      <c r="H8" s="16">
        <v>329.98566</v>
      </c>
      <c r="I8" s="16">
        <v>1.767876</v>
      </c>
      <c r="J8" s="61">
        <v>40.223408999999997</v>
      </c>
      <c r="K8" s="79">
        <f t="shared" si="1"/>
        <v>-1</v>
      </c>
      <c r="L8" s="47">
        <f t="shared" si="1"/>
        <v>-1</v>
      </c>
      <c r="M8" s="47">
        <f t="shared" si="1"/>
        <v>-1</v>
      </c>
      <c r="N8" s="126">
        <f t="shared" si="1"/>
        <v>-1</v>
      </c>
    </row>
    <row r="9" spans="2:15" x14ac:dyDescent="0.3">
      <c r="B9" s="112" t="s">
        <v>310</v>
      </c>
      <c r="C9" s="88">
        <f t="shared" si="0"/>
        <v>0</v>
      </c>
      <c r="D9" s="39">
        <v>0</v>
      </c>
      <c r="E9" s="39">
        <v>0</v>
      </c>
      <c r="F9" s="89">
        <v>0</v>
      </c>
      <c r="G9" s="88">
        <f t="shared" si="2"/>
        <v>336.041878</v>
      </c>
      <c r="H9" s="16">
        <v>315.42613</v>
      </c>
      <c r="I9" s="16">
        <v>0</v>
      </c>
      <c r="J9" s="61">
        <v>20.615748</v>
      </c>
      <c r="K9" s="79">
        <f t="shared" si="1"/>
        <v>-1</v>
      </c>
      <c r="L9" s="47">
        <f t="shared" si="1"/>
        <v>-1</v>
      </c>
      <c r="M9" s="47" t="str">
        <f t="shared" si="1"/>
        <v>-</v>
      </c>
      <c r="N9" s="126">
        <f t="shared" si="1"/>
        <v>-1</v>
      </c>
    </row>
    <row r="10" spans="2:15" x14ac:dyDescent="0.3">
      <c r="B10" s="112" t="s">
        <v>311</v>
      </c>
      <c r="C10" s="88">
        <f t="shared" si="0"/>
        <v>0</v>
      </c>
      <c r="D10" s="39">
        <v>0</v>
      </c>
      <c r="E10" s="39">
        <v>0</v>
      </c>
      <c r="F10" s="89">
        <v>0</v>
      </c>
      <c r="G10" s="88">
        <f t="shared" si="2"/>
        <v>634.91776500000003</v>
      </c>
      <c r="H10" s="16">
        <v>608.63540999999998</v>
      </c>
      <c r="I10" s="16">
        <v>1.0645690000000001</v>
      </c>
      <c r="J10" s="61">
        <v>25.217786</v>
      </c>
      <c r="K10" s="79">
        <f t="shared" si="1"/>
        <v>-1</v>
      </c>
      <c r="L10" s="47">
        <f t="shared" si="1"/>
        <v>-1</v>
      </c>
      <c r="M10" s="47">
        <f t="shared" si="1"/>
        <v>-1</v>
      </c>
      <c r="N10" s="126">
        <f t="shared" si="1"/>
        <v>-1</v>
      </c>
    </row>
    <row r="11" spans="2:15" x14ac:dyDescent="0.3">
      <c r="B11" s="112" t="s">
        <v>4</v>
      </c>
      <c r="C11" s="88">
        <f t="shared" si="0"/>
        <v>0</v>
      </c>
      <c r="D11" s="39">
        <v>0</v>
      </c>
      <c r="E11" s="39">
        <v>0</v>
      </c>
      <c r="F11" s="89">
        <v>0</v>
      </c>
      <c r="G11" s="88">
        <f t="shared" si="2"/>
        <v>101.324603</v>
      </c>
      <c r="H11" s="16">
        <v>91.400752999999995</v>
      </c>
      <c r="I11" s="16">
        <v>0</v>
      </c>
      <c r="J11" s="61">
        <v>9.9238499999999998</v>
      </c>
      <c r="K11" s="79">
        <f t="shared" si="1"/>
        <v>-1</v>
      </c>
      <c r="L11" s="47">
        <f t="shared" si="1"/>
        <v>-1</v>
      </c>
      <c r="M11" s="47" t="str">
        <f t="shared" si="1"/>
        <v>-</v>
      </c>
      <c r="N11" s="126">
        <f t="shared" si="1"/>
        <v>-1</v>
      </c>
    </row>
    <row r="12" spans="2:15" x14ac:dyDescent="0.3">
      <c r="B12" s="112" t="s">
        <v>312</v>
      </c>
      <c r="C12" s="88">
        <f t="shared" si="0"/>
        <v>391.729285</v>
      </c>
      <c r="D12" s="16">
        <v>335.55692499999998</v>
      </c>
      <c r="E12" s="16">
        <v>11.74173</v>
      </c>
      <c r="F12" s="61">
        <v>44.430630000000001</v>
      </c>
      <c r="G12" s="88">
        <f t="shared" si="2"/>
        <v>606.11319200000003</v>
      </c>
      <c r="H12" s="16">
        <v>603.66519200000005</v>
      </c>
      <c r="I12" s="16">
        <v>2.448</v>
      </c>
      <c r="J12" s="61">
        <v>0</v>
      </c>
      <c r="K12" s="79">
        <f t="shared" si="1"/>
        <v>-0.35370275689363317</v>
      </c>
      <c r="L12" s="47">
        <f t="shared" si="1"/>
        <v>-0.44413405071730561</v>
      </c>
      <c r="M12" s="47">
        <f t="shared" si="1"/>
        <v>3.7964583333333337</v>
      </c>
      <c r="N12" s="126" t="str">
        <f t="shared" si="1"/>
        <v>-</v>
      </c>
    </row>
    <row r="13" spans="2:15" x14ac:dyDescent="0.3">
      <c r="B13" s="112" t="s">
        <v>313</v>
      </c>
      <c r="C13" s="88">
        <f t="shared" si="0"/>
        <v>0</v>
      </c>
      <c r="D13" s="39">
        <v>0</v>
      </c>
      <c r="E13" s="39">
        <v>0</v>
      </c>
      <c r="F13" s="89">
        <v>0</v>
      </c>
      <c r="G13" s="88">
        <f t="shared" si="2"/>
        <v>656.53238599999997</v>
      </c>
      <c r="H13" s="16">
        <v>653.28386499999999</v>
      </c>
      <c r="I13" s="16">
        <v>2.9637609999999999</v>
      </c>
      <c r="J13" s="61">
        <v>0.28476000000000001</v>
      </c>
      <c r="K13" s="79">
        <f t="shared" si="1"/>
        <v>-1</v>
      </c>
      <c r="L13" s="47">
        <f t="shared" si="1"/>
        <v>-1</v>
      </c>
      <c r="M13" s="47">
        <f t="shared" si="1"/>
        <v>-1</v>
      </c>
      <c r="N13" s="126">
        <f t="shared" si="1"/>
        <v>-1</v>
      </c>
    </row>
    <row r="14" spans="2:15" x14ac:dyDescent="0.3">
      <c r="B14" s="108" t="s">
        <v>13</v>
      </c>
      <c r="C14" s="132">
        <f>SUM(C7:C13)</f>
        <v>391.729285</v>
      </c>
      <c r="D14" s="75">
        <f>SUM(D7:D13)</f>
        <v>335.55692499999998</v>
      </c>
      <c r="E14" s="66">
        <f>SUM(E7:E13)</f>
        <v>11.74173</v>
      </c>
      <c r="F14" s="107">
        <f>SUM(F7:F13)</f>
        <v>44.430630000000001</v>
      </c>
      <c r="G14" s="65">
        <f>SUM(G7:G13)</f>
        <v>3035.6551049999998</v>
      </c>
      <c r="H14" s="71">
        <f t="shared" ref="H14:J14" si="3">SUM(H7:H13)</f>
        <v>2925.9460969999996</v>
      </c>
      <c r="I14" s="75">
        <f t="shared" si="3"/>
        <v>9.1235679999999988</v>
      </c>
      <c r="J14" s="66">
        <f t="shared" si="3"/>
        <v>100.58544000000001</v>
      </c>
      <c r="K14" s="116">
        <f t="shared" ref="K14" si="4">IF(ISERROR(C14/G14-1),"-",(C14/G14-1))</f>
        <v>-0.87095724927552332</v>
      </c>
      <c r="L14" s="73">
        <f t="shared" ref="L14:N14" si="5">IF(ISERROR(D14/H14-1),"-",(D14/H14-1))</f>
        <v>-0.88531677827419664</v>
      </c>
      <c r="M14" s="74">
        <f t="shared" si="5"/>
        <v>0.28696689716128621</v>
      </c>
      <c r="N14" s="72">
        <f t="shared" si="5"/>
        <v>-0.55827970728169007</v>
      </c>
    </row>
    <row r="15" spans="2:15" x14ac:dyDescent="0.3">
      <c r="B15" s="36" t="s">
        <v>291</v>
      </c>
    </row>
    <row r="23" spans="13:13" x14ac:dyDescent="0.3">
      <c r="M23" s="9"/>
    </row>
  </sheetData>
  <mergeCells count="7">
    <mergeCell ref="K4:N4"/>
    <mergeCell ref="K5:N5"/>
    <mergeCell ref="B5:B6"/>
    <mergeCell ref="C4:F4"/>
    <mergeCell ref="C5:F5"/>
    <mergeCell ref="G4:J4"/>
    <mergeCell ref="G5:J5"/>
  </mergeCells>
  <pageMargins left="0.7" right="0.7" top="0.75" bottom="0.75" header="0.3" footer="0.3"/>
  <pageSetup paperSize="9" orientation="portrait" r:id="rId1"/>
  <ignoredErrors>
    <ignoredError sqref="H14:J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9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10" customWidth="1"/>
    <col min="2" max="2" width="20.77734375" style="2" customWidth="1"/>
    <col min="3" max="3" width="8.88671875" style="10"/>
    <col min="4" max="26" width="8.88671875" style="2"/>
    <col min="27" max="27" width="8.88671875" style="10"/>
    <col min="28" max="16384" width="8.88671875" style="2"/>
  </cols>
  <sheetData>
    <row r="2" spans="2:26" x14ac:dyDescent="0.3">
      <c r="B2" s="3" t="s">
        <v>354</v>
      </c>
    </row>
    <row r="3" spans="2:26" x14ac:dyDescent="0.3">
      <c r="B3" s="3"/>
    </row>
    <row r="4" spans="2:26" x14ac:dyDescent="0.3">
      <c r="B4" s="30"/>
      <c r="C4" s="167" t="s">
        <v>10</v>
      </c>
      <c r="D4" s="167"/>
      <c r="E4" s="167"/>
      <c r="F4" s="167"/>
      <c r="G4" s="167"/>
      <c r="H4" s="167"/>
      <c r="I4" s="167"/>
      <c r="J4" s="168"/>
      <c r="K4" s="167" t="s">
        <v>10</v>
      </c>
      <c r="L4" s="167"/>
      <c r="M4" s="167"/>
      <c r="N4" s="167"/>
      <c r="O4" s="167"/>
      <c r="P4" s="167"/>
      <c r="Q4" s="167"/>
      <c r="R4" s="168"/>
      <c r="S4" s="165" t="s">
        <v>304</v>
      </c>
      <c r="T4" s="165"/>
      <c r="U4" s="165"/>
      <c r="V4" s="165"/>
      <c r="W4" s="165"/>
      <c r="X4" s="165"/>
      <c r="Y4" s="165"/>
      <c r="Z4" s="165"/>
    </row>
    <row r="5" spans="2:26" x14ac:dyDescent="0.3">
      <c r="B5" s="188" t="s">
        <v>319</v>
      </c>
      <c r="C5" s="167">
        <v>2020</v>
      </c>
      <c r="D5" s="167"/>
      <c r="E5" s="167"/>
      <c r="F5" s="167"/>
      <c r="G5" s="167"/>
      <c r="H5" s="167"/>
      <c r="I5" s="167"/>
      <c r="J5" s="168"/>
      <c r="K5" s="167">
        <v>2019</v>
      </c>
      <c r="L5" s="167"/>
      <c r="M5" s="167"/>
      <c r="N5" s="167"/>
      <c r="O5" s="167"/>
      <c r="P5" s="167"/>
      <c r="Q5" s="167"/>
      <c r="R5" s="168"/>
      <c r="S5" s="177" t="s">
        <v>307</v>
      </c>
      <c r="T5" s="177"/>
      <c r="U5" s="177"/>
      <c r="V5" s="177"/>
      <c r="W5" s="177"/>
      <c r="X5" s="177"/>
      <c r="Y5" s="177"/>
      <c r="Z5" s="177"/>
    </row>
    <row r="6" spans="2:26" x14ac:dyDescent="0.3">
      <c r="B6" s="189"/>
      <c r="C6" s="37" t="s">
        <v>13</v>
      </c>
      <c r="D6" s="24" t="s">
        <v>297</v>
      </c>
      <c r="E6" s="56" t="s">
        <v>298</v>
      </c>
      <c r="F6" s="23" t="s">
        <v>299</v>
      </c>
      <c r="G6" s="24" t="s">
        <v>300</v>
      </c>
      <c r="H6" s="56" t="s">
        <v>301</v>
      </c>
      <c r="I6" s="23" t="s">
        <v>302</v>
      </c>
      <c r="J6" s="103" t="s">
        <v>303</v>
      </c>
      <c r="K6" s="56" t="s">
        <v>13</v>
      </c>
      <c r="L6" s="24" t="s">
        <v>297</v>
      </c>
      <c r="M6" s="56" t="s">
        <v>298</v>
      </c>
      <c r="N6" s="24" t="s">
        <v>299</v>
      </c>
      <c r="O6" s="24" t="s">
        <v>300</v>
      </c>
      <c r="P6" s="56" t="s">
        <v>301</v>
      </c>
      <c r="Q6" s="24" t="s">
        <v>302</v>
      </c>
      <c r="R6" s="103" t="s">
        <v>303</v>
      </c>
      <c r="S6" s="56" t="s">
        <v>13</v>
      </c>
      <c r="T6" s="7" t="s">
        <v>297</v>
      </c>
      <c r="U6" s="56" t="s">
        <v>298</v>
      </c>
      <c r="V6" s="7" t="s">
        <v>299</v>
      </c>
      <c r="W6" s="7" t="s">
        <v>300</v>
      </c>
      <c r="X6" s="56" t="s">
        <v>301</v>
      </c>
      <c r="Y6" s="7" t="s">
        <v>302</v>
      </c>
      <c r="Z6" s="12" t="s">
        <v>303</v>
      </c>
    </row>
    <row r="7" spans="2:26" x14ac:dyDescent="0.3">
      <c r="B7" s="157" t="s">
        <v>170</v>
      </c>
      <c r="C7" s="69">
        <f>SUM(D7:J7)</f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61">
        <v>0</v>
      </c>
      <c r="K7" s="69">
        <f>SUM(L7:R7)</f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4">
        <v>0</v>
      </c>
      <c r="S7" s="104" t="str">
        <f t="shared" ref="S7:S22" si="0">IF(ISERROR(C7/K7-1),"-",(C7/K7-1))</f>
        <v>-</v>
      </c>
      <c r="T7" s="47" t="str">
        <f t="shared" ref="T7:T22" si="1">IF(ISERROR(D7/L7-1),"-",(D7/L7-1))</f>
        <v>-</v>
      </c>
      <c r="U7" s="47" t="str">
        <f t="shared" ref="U7:U22" si="2">IF(ISERROR(E7/M7-1),"-",(E7/M7-1))</f>
        <v>-</v>
      </c>
      <c r="V7" s="47" t="str">
        <f t="shared" ref="V7:V22" si="3">IF(ISERROR(F7/N7-1),"-",(F7/N7-1))</f>
        <v>-</v>
      </c>
      <c r="W7" s="47" t="str">
        <f t="shared" ref="W7:W22" si="4">IF(ISERROR(G7/O7-1),"-",(G7/O7-1))</f>
        <v>-</v>
      </c>
      <c r="X7" s="47" t="str">
        <f t="shared" ref="X7:X22" si="5">IF(ISERROR(H7/P7-1),"-",(H7/P7-1))</f>
        <v>-</v>
      </c>
      <c r="Y7" s="47" t="str">
        <f t="shared" ref="Y7:Y22" si="6">IF(ISERROR(I7/Q7-1),"-",(I7/Q7-1))</f>
        <v>-</v>
      </c>
      <c r="Z7" s="126" t="str">
        <f t="shared" ref="Z7:Z22" si="7">IF(ISERROR(J7/R7-1),"-",(J7/R7-1))</f>
        <v>-</v>
      </c>
    </row>
    <row r="8" spans="2:26" x14ac:dyDescent="0.3">
      <c r="B8" s="157" t="s">
        <v>171</v>
      </c>
      <c r="C8" s="69">
        <f t="shared" ref="C8:C21" si="8">SUM(D8:J8)</f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61">
        <v>0</v>
      </c>
      <c r="K8" s="69">
        <f t="shared" ref="K8:K21" si="9">SUM(L8:R8)</f>
        <v>0.2127</v>
      </c>
      <c r="L8" s="143">
        <v>0</v>
      </c>
      <c r="M8" s="143">
        <v>0</v>
      </c>
      <c r="N8" s="143">
        <v>0.2127</v>
      </c>
      <c r="O8" s="143">
        <v>0</v>
      </c>
      <c r="P8" s="143">
        <v>0</v>
      </c>
      <c r="Q8" s="143">
        <v>0</v>
      </c>
      <c r="R8" s="144">
        <v>0</v>
      </c>
      <c r="S8" s="104">
        <f t="shared" si="0"/>
        <v>-1</v>
      </c>
      <c r="T8" s="47" t="str">
        <f t="shared" si="1"/>
        <v>-</v>
      </c>
      <c r="U8" s="47" t="str">
        <f t="shared" si="2"/>
        <v>-</v>
      </c>
      <c r="V8" s="47">
        <f t="shared" si="3"/>
        <v>-1</v>
      </c>
      <c r="W8" s="47" t="str">
        <f t="shared" si="4"/>
        <v>-</v>
      </c>
      <c r="X8" s="47" t="str">
        <f t="shared" si="5"/>
        <v>-</v>
      </c>
      <c r="Y8" s="47" t="str">
        <f t="shared" si="6"/>
        <v>-</v>
      </c>
      <c r="Z8" s="126" t="str">
        <f t="shared" si="7"/>
        <v>-</v>
      </c>
    </row>
    <row r="9" spans="2:26" x14ac:dyDescent="0.3">
      <c r="B9" s="157" t="s">
        <v>174</v>
      </c>
      <c r="C9" s="69">
        <f t="shared" si="8"/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61">
        <v>0</v>
      </c>
      <c r="K9" s="69">
        <f t="shared" si="9"/>
        <v>1.006424</v>
      </c>
      <c r="L9" s="143">
        <v>1.006424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4">
        <v>0</v>
      </c>
      <c r="S9" s="104">
        <f t="shared" si="0"/>
        <v>-1</v>
      </c>
      <c r="T9" s="47">
        <f t="shared" si="1"/>
        <v>-1</v>
      </c>
      <c r="U9" s="47" t="str">
        <f t="shared" si="2"/>
        <v>-</v>
      </c>
      <c r="V9" s="47" t="str">
        <f t="shared" si="3"/>
        <v>-</v>
      </c>
      <c r="W9" s="47" t="str">
        <f t="shared" si="4"/>
        <v>-</v>
      </c>
      <c r="X9" s="47" t="str">
        <f t="shared" si="5"/>
        <v>-</v>
      </c>
      <c r="Y9" s="47" t="str">
        <f t="shared" si="6"/>
        <v>-</v>
      </c>
      <c r="Z9" s="126" t="str">
        <f t="shared" si="7"/>
        <v>-</v>
      </c>
    </row>
    <row r="10" spans="2:26" x14ac:dyDescent="0.3">
      <c r="B10" s="157" t="s">
        <v>323</v>
      </c>
      <c r="C10" s="69">
        <f t="shared" si="8"/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61">
        <v>0</v>
      </c>
      <c r="K10" s="69">
        <f t="shared" si="9"/>
        <v>12.441909000000001</v>
      </c>
      <c r="L10" s="143">
        <v>0</v>
      </c>
      <c r="M10" s="143">
        <v>0</v>
      </c>
      <c r="N10" s="143">
        <v>2.2332990000000001</v>
      </c>
      <c r="O10" s="143">
        <v>0</v>
      </c>
      <c r="P10" s="143">
        <v>9.9238499999999998</v>
      </c>
      <c r="Q10" s="143">
        <v>0</v>
      </c>
      <c r="R10" s="144">
        <v>0.28476000000000001</v>
      </c>
      <c r="S10" s="104">
        <f t="shared" si="0"/>
        <v>-1</v>
      </c>
      <c r="T10" s="47" t="str">
        <f t="shared" si="1"/>
        <v>-</v>
      </c>
      <c r="U10" s="47" t="str">
        <f t="shared" si="2"/>
        <v>-</v>
      </c>
      <c r="V10" s="47">
        <f t="shared" si="3"/>
        <v>-1</v>
      </c>
      <c r="W10" s="47" t="str">
        <f t="shared" si="4"/>
        <v>-</v>
      </c>
      <c r="X10" s="47">
        <f t="shared" si="5"/>
        <v>-1</v>
      </c>
      <c r="Y10" s="47" t="str">
        <f t="shared" si="6"/>
        <v>-</v>
      </c>
      <c r="Z10" s="126">
        <f t="shared" si="7"/>
        <v>-1</v>
      </c>
    </row>
    <row r="11" spans="2:26" x14ac:dyDescent="0.3">
      <c r="B11" s="157" t="s">
        <v>185</v>
      </c>
      <c r="C11" s="69">
        <f t="shared" si="8"/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61">
        <v>0</v>
      </c>
      <c r="K11" s="69">
        <f t="shared" si="9"/>
        <v>6.5883330000000004</v>
      </c>
      <c r="L11" s="143">
        <v>3.313463</v>
      </c>
      <c r="M11" s="143">
        <v>0</v>
      </c>
      <c r="N11" s="143">
        <v>0</v>
      </c>
      <c r="O11" s="143">
        <v>3.2748699999999999</v>
      </c>
      <c r="P11" s="143">
        <v>0</v>
      </c>
      <c r="Q11" s="143">
        <v>0</v>
      </c>
      <c r="R11" s="144">
        <v>0</v>
      </c>
      <c r="S11" s="104">
        <f t="shared" si="0"/>
        <v>-1</v>
      </c>
      <c r="T11" s="47">
        <f t="shared" si="1"/>
        <v>-1</v>
      </c>
      <c r="U11" s="47" t="str">
        <f t="shared" si="2"/>
        <v>-</v>
      </c>
      <c r="V11" s="47" t="str">
        <f t="shared" si="3"/>
        <v>-</v>
      </c>
      <c r="W11" s="47">
        <f t="shared" si="4"/>
        <v>-1</v>
      </c>
      <c r="X11" s="47" t="str">
        <f t="shared" si="5"/>
        <v>-</v>
      </c>
      <c r="Y11" s="47" t="str">
        <f t="shared" si="6"/>
        <v>-</v>
      </c>
      <c r="Z11" s="126" t="str">
        <f t="shared" si="7"/>
        <v>-</v>
      </c>
    </row>
    <row r="12" spans="2:26" x14ac:dyDescent="0.3">
      <c r="B12" s="157" t="s">
        <v>197</v>
      </c>
      <c r="C12" s="69">
        <f t="shared" si="8"/>
        <v>174.874404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46">
        <v>174.874404</v>
      </c>
      <c r="J12" s="61">
        <v>0</v>
      </c>
      <c r="K12" s="69">
        <f t="shared" si="9"/>
        <v>2253.3802390000001</v>
      </c>
      <c r="L12" s="143">
        <v>227.69578799999999</v>
      </c>
      <c r="M12" s="143">
        <v>186.98647</v>
      </c>
      <c r="N12" s="143">
        <v>249.10839999999999</v>
      </c>
      <c r="O12" s="143">
        <v>530.52617399999997</v>
      </c>
      <c r="P12" s="143">
        <v>42.097780999999998</v>
      </c>
      <c r="Q12" s="143">
        <v>471.46125999999998</v>
      </c>
      <c r="R12" s="144">
        <v>545.504366</v>
      </c>
      <c r="S12" s="104">
        <f t="shared" si="0"/>
        <v>-0.92239463141932698</v>
      </c>
      <c r="T12" s="47">
        <f t="shared" si="1"/>
        <v>-1</v>
      </c>
      <c r="U12" s="47">
        <f t="shared" si="2"/>
        <v>-1</v>
      </c>
      <c r="V12" s="47">
        <f t="shared" si="3"/>
        <v>-1</v>
      </c>
      <c r="W12" s="47">
        <f t="shared" si="4"/>
        <v>-1</v>
      </c>
      <c r="X12" s="47">
        <f t="shared" si="5"/>
        <v>-1</v>
      </c>
      <c r="Y12" s="47">
        <f t="shared" si="6"/>
        <v>-0.62908001391248991</v>
      </c>
      <c r="Z12" s="126">
        <f t="shared" si="7"/>
        <v>-1</v>
      </c>
    </row>
    <row r="13" spans="2:26" x14ac:dyDescent="0.3">
      <c r="B13" s="157" t="s">
        <v>198</v>
      </c>
      <c r="C13" s="69">
        <f t="shared" si="8"/>
        <v>29.286725000000001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46">
        <v>29.286725000000001</v>
      </c>
      <c r="J13" s="61">
        <v>0</v>
      </c>
      <c r="K13" s="69">
        <f t="shared" si="9"/>
        <v>79.998668999999992</v>
      </c>
      <c r="L13" s="143">
        <v>0</v>
      </c>
      <c r="M13" s="143">
        <v>40.223408999999997</v>
      </c>
      <c r="N13" s="143">
        <v>17.832343999999999</v>
      </c>
      <c r="O13" s="143">
        <v>21.942916</v>
      </c>
      <c r="P13" s="143">
        <v>0</v>
      </c>
      <c r="Q13" s="143">
        <v>0</v>
      </c>
      <c r="R13" s="144">
        <v>0</v>
      </c>
      <c r="S13" s="104">
        <f t="shared" si="0"/>
        <v>-0.633909846675074</v>
      </c>
      <c r="T13" s="47" t="str">
        <f t="shared" si="1"/>
        <v>-</v>
      </c>
      <c r="U13" s="47">
        <f t="shared" si="2"/>
        <v>-1</v>
      </c>
      <c r="V13" s="47">
        <f t="shared" si="3"/>
        <v>-1</v>
      </c>
      <c r="W13" s="47">
        <f t="shared" si="4"/>
        <v>-1</v>
      </c>
      <c r="X13" s="47" t="str">
        <f t="shared" si="5"/>
        <v>-</v>
      </c>
      <c r="Y13" s="47" t="str">
        <f t="shared" si="6"/>
        <v>-</v>
      </c>
      <c r="Z13" s="126" t="str">
        <f t="shared" si="7"/>
        <v>-</v>
      </c>
    </row>
    <row r="14" spans="2:26" x14ac:dyDescent="0.3">
      <c r="B14" s="157" t="s">
        <v>200</v>
      </c>
      <c r="C14" s="69">
        <f t="shared" si="8"/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61">
        <v>0</v>
      </c>
      <c r="K14" s="69">
        <f t="shared" si="9"/>
        <v>5.7072760000000002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5.69625</v>
      </c>
      <c r="R14" s="144">
        <v>1.1025999999999999E-2</v>
      </c>
      <c r="S14" s="104">
        <f t="shared" si="0"/>
        <v>-1</v>
      </c>
      <c r="T14" s="47" t="str">
        <f t="shared" si="1"/>
        <v>-</v>
      </c>
      <c r="U14" s="47" t="str">
        <f t="shared" si="2"/>
        <v>-</v>
      </c>
      <c r="V14" s="47" t="str">
        <f t="shared" si="3"/>
        <v>-</v>
      </c>
      <c r="W14" s="47" t="str">
        <f t="shared" si="4"/>
        <v>-</v>
      </c>
      <c r="X14" s="47" t="str">
        <f t="shared" si="5"/>
        <v>-</v>
      </c>
      <c r="Y14" s="47">
        <f t="shared" si="6"/>
        <v>-1</v>
      </c>
      <c r="Z14" s="126">
        <f t="shared" si="7"/>
        <v>-1</v>
      </c>
    </row>
    <row r="15" spans="2:26" x14ac:dyDescent="0.3">
      <c r="B15" s="157" t="s">
        <v>204</v>
      </c>
      <c r="C15" s="69">
        <f t="shared" si="8"/>
        <v>11.74173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46">
        <v>11.74173</v>
      </c>
      <c r="J15" s="61">
        <v>0</v>
      </c>
      <c r="K15" s="69">
        <f t="shared" si="9"/>
        <v>9.1235679999999988</v>
      </c>
      <c r="L15" s="143">
        <v>0.87936199999999998</v>
      </c>
      <c r="M15" s="143">
        <v>1.767876</v>
      </c>
      <c r="N15" s="143">
        <v>0</v>
      </c>
      <c r="O15" s="143">
        <v>1.0645690000000001</v>
      </c>
      <c r="P15" s="143">
        <v>0</v>
      </c>
      <c r="Q15" s="143">
        <v>2.448</v>
      </c>
      <c r="R15" s="144">
        <v>2.9637609999999999</v>
      </c>
      <c r="S15" s="104">
        <f t="shared" si="0"/>
        <v>0.28696689716128621</v>
      </c>
      <c r="T15" s="47">
        <f t="shared" si="1"/>
        <v>-1</v>
      </c>
      <c r="U15" s="47">
        <f t="shared" si="2"/>
        <v>-1</v>
      </c>
      <c r="V15" s="47" t="str">
        <f t="shared" si="3"/>
        <v>-</v>
      </c>
      <c r="W15" s="47">
        <f t="shared" si="4"/>
        <v>-1</v>
      </c>
      <c r="X15" s="47" t="str">
        <f t="shared" si="5"/>
        <v>-</v>
      </c>
      <c r="Y15" s="47">
        <f t="shared" si="6"/>
        <v>3.7964583333333337</v>
      </c>
      <c r="Z15" s="126">
        <f t="shared" si="7"/>
        <v>-1</v>
      </c>
    </row>
    <row r="16" spans="2:26" x14ac:dyDescent="0.3">
      <c r="B16" s="157" t="s">
        <v>212</v>
      </c>
      <c r="C16" s="69">
        <f t="shared" si="8"/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61">
        <v>0</v>
      </c>
      <c r="K16" s="69">
        <f t="shared" si="9"/>
        <v>1.6565749999999999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1.6565749999999999</v>
      </c>
      <c r="R16" s="144">
        <v>0</v>
      </c>
      <c r="S16" s="104">
        <f t="shared" si="0"/>
        <v>-1</v>
      </c>
      <c r="T16" s="47" t="str">
        <f t="shared" si="1"/>
        <v>-</v>
      </c>
      <c r="U16" s="47" t="str">
        <f t="shared" si="2"/>
        <v>-</v>
      </c>
      <c r="V16" s="47" t="str">
        <f t="shared" si="3"/>
        <v>-</v>
      </c>
      <c r="W16" s="47" t="str">
        <f t="shared" si="4"/>
        <v>-</v>
      </c>
      <c r="X16" s="47" t="str">
        <f t="shared" si="5"/>
        <v>-</v>
      </c>
      <c r="Y16" s="47">
        <f t="shared" si="6"/>
        <v>-1</v>
      </c>
      <c r="Z16" s="126" t="str">
        <f t="shared" si="7"/>
        <v>-</v>
      </c>
    </row>
    <row r="17" spans="2:26" x14ac:dyDescent="0.3">
      <c r="B17" s="157" t="s">
        <v>224</v>
      </c>
      <c r="C17" s="69">
        <f t="shared" si="8"/>
        <v>87.076200999999998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46">
        <v>87.076200999999998</v>
      </c>
      <c r="J17" s="61">
        <v>0</v>
      </c>
      <c r="K17" s="69">
        <f t="shared" si="9"/>
        <v>8.8195870000000003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8.8195870000000003</v>
      </c>
      <c r="R17" s="144">
        <v>0</v>
      </c>
      <c r="S17" s="104">
        <f t="shared" si="0"/>
        <v>8.8730474567573285</v>
      </c>
      <c r="T17" s="47" t="str">
        <f t="shared" si="1"/>
        <v>-</v>
      </c>
      <c r="U17" s="47" t="str">
        <f t="shared" si="2"/>
        <v>-</v>
      </c>
      <c r="V17" s="47" t="str">
        <f t="shared" si="3"/>
        <v>-</v>
      </c>
      <c r="W17" s="47" t="str">
        <f t="shared" si="4"/>
        <v>-</v>
      </c>
      <c r="X17" s="47" t="str">
        <f t="shared" si="5"/>
        <v>-</v>
      </c>
      <c r="Y17" s="47">
        <f t="shared" si="6"/>
        <v>8.8730474567573285</v>
      </c>
      <c r="Z17" s="126" t="str">
        <f t="shared" si="7"/>
        <v>-</v>
      </c>
    </row>
    <row r="18" spans="2:26" x14ac:dyDescent="0.3">
      <c r="B18" s="157" t="s">
        <v>230</v>
      </c>
      <c r="C18" s="69">
        <f t="shared" si="8"/>
        <v>73.606319999999997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46">
        <v>73.606319999999997</v>
      </c>
      <c r="J18" s="61">
        <v>0</v>
      </c>
      <c r="K18" s="69">
        <f t="shared" si="9"/>
        <v>642.38906499999996</v>
      </c>
      <c r="L18" s="143">
        <v>95.853299000000007</v>
      </c>
      <c r="M18" s="143">
        <v>129.218535</v>
      </c>
      <c r="N18" s="143">
        <v>66.105029999999999</v>
      </c>
      <c r="O18" s="143">
        <v>78.109235999999996</v>
      </c>
      <c r="P18" s="143">
        <v>49.302971999999997</v>
      </c>
      <c r="Q18" s="143">
        <v>116.03152</v>
      </c>
      <c r="R18" s="144">
        <v>107.768473</v>
      </c>
      <c r="S18" s="104">
        <f t="shared" si="0"/>
        <v>-0.88541785031785991</v>
      </c>
      <c r="T18" s="47">
        <f t="shared" si="1"/>
        <v>-1</v>
      </c>
      <c r="U18" s="47">
        <f t="shared" si="2"/>
        <v>-1</v>
      </c>
      <c r="V18" s="47">
        <f t="shared" si="3"/>
        <v>-1</v>
      </c>
      <c r="W18" s="47">
        <f t="shared" si="4"/>
        <v>-1</v>
      </c>
      <c r="X18" s="47">
        <f t="shared" si="5"/>
        <v>-1</v>
      </c>
      <c r="Y18" s="47">
        <f t="shared" si="6"/>
        <v>-0.36563513086788835</v>
      </c>
      <c r="Z18" s="126">
        <f t="shared" si="7"/>
        <v>-1</v>
      </c>
    </row>
    <row r="19" spans="2:26" x14ac:dyDescent="0.3">
      <c r="B19" s="157" t="s">
        <v>273</v>
      </c>
      <c r="C19" s="69">
        <f t="shared" si="8"/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61">
        <v>0</v>
      </c>
      <c r="K19" s="69">
        <f t="shared" si="9"/>
        <v>13.780654999999999</v>
      </c>
      <c r="L19" s="143">
        <v>0</v>
      </c>
      <c r="M19" s="143">
        <v>13.780654999999999</v>
      </c>
      <c r="N19" s="143">
        <v>0</v>
      </c>
      <c r="O19" s="143">
        <v>0</v>
      </c>
      <c r="P19" s="143">
        <v>0</v>
      </c>
      <c r="Q19" s="143">
        <v>0</v>
      </c>
      <c r="R19" s="144">
        <v>0</v>
      </c>
      <c r="S19" s="104">
        <f t="shared" si="0"/>
        <v>-1</v>
      </c>
      <c r="T19" s="47" t="str">
        <f t="shared" si="1"/>
        <v>-</v>
      </c>
      <c r="U19" s="47">
        <f t="shared" si="2"/>
        <v>-1</v>
      </c>
      <c r="V19" s="47" t="str">
        <f t="shared" si="3"/>
        <v>-</v>
      </c>
      <c r="W19" s="47" t="str">
        <f t="shared" si="4"/>
        <v>-</v>
      </c>
      <c r="X19" s="47" t="str">
        <f t="shared" si="5"/>
        <v>-</v>
      </c>
      <c r="Y19" s="47" t="str">
        <f t="shared" si="6"/>
        <v>-</v>
      </c>
      <c r="Z19" s="126" t="str">
        <f t="shared" si="7"/>
        <v>-</v>
      </c>
    </row>
    <row r="20" spans="2:26" x14ac:dyDescent="0.3">
      <c r="B20" s="157" t="s">
        <v>221</v>
      </c>
      <c r="C20" s="69">
        <f t="shared" si="8"/>
        <v>15.143905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46">
        <v>15.143905</v>
      </c>
      <c r="J20" s="61">
        <v>0</v>
      </c>
      <c r="K20" s="69">
        <f t="shared" si="9"/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4">
        <v>0</v>
      </c>
      <c r="S20" s="104" t="str">
        <f t="shared" si="0"/>
        <v>-</v>
      </c>
      <c r="T20" s="47" t="str">
        <f t="shared" si="1"/>
        <v>-</v>
      </c>
      <c r="U20" s="47" t="str">
        <f t="shared" si="2"/>
        <v>-</v>
      </c>
      <c r="V20" s="47" t="str">
        <f t="shared" si="3"/>
        <v>-</v>
      </c>
      <c r="W20" s="47" t="str">
        <f t="shared" si="4"/>
        <v>-</v>
      </c>
      <c r="X20" s="47" t="str">
        <f t="shared" si="5"/>
        <v>-</v>
      </c>
      <c r="Y20" s="47" t="str">
        <f t="shared" si="6"/>
        <v>-</v>
      </c>
      <c r="Z20" s="126" t="str">
        <f t="shared" si="7"/>
        <v>-</v>
      </c>
    </row>
    <row r="21" spans="2:26" x14ac:dyDescent="0.3">
      <c r="B21" s="157" t="s">
        <v>237</v>
      </c>
      <c r="C21" s="69">
        <f t="shared" si="8"/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61">
        <v>0</v>
      </c>
      <c r="K21" s="69">
        <f t="shared" si="9"/>
        <v>0.55010499999999996</v>
      </c>
      <c r="L21" s="143">
        <v>0</v>
      </c>
      <c r="M21" s="143">
        <v>0</v>
      </c>
      <c r="N21" s="143">
        <v>0.55010499999999996</v>
      </c>
      <c r="O21" s="143">
        <v>0</v>
      </c>
      <c r="P21" s="143">
        <v>0</v>
      </c>
      <c r="Q21" s="143">
        <v>0</v>
      </c>
      <c r="R21" s="144">
        <v>0</v>
      </c>
      <c r="S21" s="104">
        <f t="shared" si="0"/>
        <v>-1</v>
      </c>
      <c r="T21" s="47" t="str">
        <f t="shared" si="1"/>
        <v>-</v>
      </c>
      <c r="U21" s="47" t="str">
        <f t="shared" si="2"/>
        <v>-</v>
      </c>
      <c r="V21" s="47">
        <f t="shared" si="3"/>
        <v>-1</v>
      </c>
      <c r="W21" s="47" t="str">
        <f t="shared" si="4"/>
        <v>-</v>
      </c>
      <c r="X21" s="47" t="str">
        <f t="shared" si="5"/>
        <v>-</v>
      </c>
      <c r="Y21" s="47" t="str">
        <f t="shared" si="6"/>
        <v>-</v>
      </c>
      <c r="Z21" s="126" t="str">
        <f t="shared" si="7"/>
        <v>-</v>
      </c>
    </row>
    <row r="22" spans="2:26" x14ac:dyDescent="0.3">
      <c r="B22" s="92" t="s">
        <v>13</v>
      </c>
      <c r="C22" s="105">
        <f t="shared" ref="C22:J22" si="10">SUM(C7:C21)</f>
        <v>391.729285</v>
      </c>
      <c r="D22" s="66">
        <f t="shared" si="10"/>
        <v>0</v>
      </c>
      <c r="E22" s="71">
        <f t="shared" si="10"/>
        <v>0</v>
      </c>
      <c r="F22" s="71">
        <f t="shared" si="10"/>
        <v>0</v>
      </c>
      <c r="G22" s="75">
        <f t="shared" si="10"/>
        <v>0</v>
      </c>
      <c r="H22" s="66">
        <f t="shared" si="10"/>
        <v>0</v>
      </c>
      <c r="I22" s="71">
        <f t="shared" si="10"/>
        <v>391.729285</v>
      </c>
      <c r="J22" s="107">
        <f t="shared" si="10"/>
        <v>0</v>
      </c>
      <c r="K22" s="65">
        <f t="shared" ref="K22:R22" si="11">SUM(K7:K21)</f>
        <v>3035.6551049999998</v>
      </c>
      <c r="L22" s="71">
        <f t="shared" si="11"/>
        <v>328.74833599999999</v>
      </c>
      <c r="M22" s="71">
        <f t="shared" si="11"/>
        <v>371.976945</v>
      </c>
      <c r="N22" s="71">
        <f t="shared" si="11"/>
        <v>336.04187799999994</v>
      </c>
      <c r="O22" s="71">
        <f t="shared" si="11"/>
        <v>634.91776499999992</v>
      </c>
      <c r="P22" s="71">
        <f t="shared" si="11"/>
        <v>101.324603</v>
      </c>
      <c r="Q22" s="71">
        <f t="shared" si="11"/>
        <v>606.11319200000003</v>
      </c>
      <c r="R22" s="107">
        <f t="shared" si="11"/>
        <v>656.53238599999997</v>
      </c>
      <c r="S22" s="110">
        <f t="shared" si="0"/>
        <v>-0.87095724927552332</v>
      </c>
      <c r="T22" s="73">
        <f t="shared" si="1"/>
        <v>-1</v>
      </c>
      <c r="U22" s="74">
        <f t="shared" si="2"/>
        <v>-1</v>
      </c>
      <c r="V22" s="72">
        <f t="shared" si="3"/>
        <v>-1</v>
      </c>
      <c r="W22" s="72">
        <f t="shared" si="4"/>
        <v>-1</v>
      </c>
      <c r="X22" s="72">
        <f t="shared" si="5"/>
        <v>-1</v>
      </c>
      <c r="Y22" s="73">
        <f t="shared" si="6"/>
        <v>-0.35370275689363317</v>
      </c>
      <c r="Z22" s="74">
        <f t="shared" si="7"/>
        <v>-1</v>
      </c>
    </row>
    <row r="23" spans="2:26" x14ac:dyDescent="0.3">
      <c r="B23" s="22" t="s">
        <v>291</v>
      </c>
    </row>
    <row r="24" spans="2:26" x14ac:dyDescent="0.3">
      <c r="E24" s="145"/>
    </row>
    <row r="25" spans="2:26" x14ac:dyDescent="0.3">
      <c r="E25" s="145"/>
    </row>
    <row r="26" spans="2:26" x14ac:dyDescent="0.3">
      <c r="E26" s="145"/>
    </row>
    <row r="27" spans="2:26" x14ac:dyDescent="0.3">
      <c r="E27" s="145"/>
    </row>
    <row r="28" spans="2:26" x14ac:dyDescent="0.3">
      <c r="E28" s="145"/>
    </row>
    <row r="29" spans="2:26" x14ac:dyDescent="0.3">
      <c r="E29" s="145"/>
    </row>
  </sheetData>
  <mergeCells count="7">
    <mergeCell ref="B5:B6"/>
    <mergeCell ref="S4:Z4"/>
    <mergeCell ref="S5:Z5"/>
    <mergeCell ref="C4:J4"/>
    <mergeCell ref="K4:R4"/>
    <mergeCell ref="C5:J5"/>
    <mergeCell ref="K5:R5"/>
  </mergeCells>
  <pageMargins left="0.7" right="0.7" top="0.75" bottom="0.75" header="0.3" footer="0.3"/>
  <ignoredErrors>
    <ignoredError sqref="K7:K2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10" customWidth="1"/>
    <col min="2" max="2" width="45.77734375" style="10" customWidth="1"/>
    <col min="3" max="16384" width="8.88671875" style="10"/>
  </cols>
  <sheetData>
    <row r="1" spans="1:27" s="2" customFormat="1" x14ac:dyDescent="0.3">
      <c r="A1" s="10"/>
      <c r="C1" s="10"/>
      <c r="AA1" s="10"/>
    </row>
    <row r="2" spans="1:27" s="2" customFormat="1" x14ac:dyDescent="0.3">
      <c r="A2" s="10"/>
      <c r="B2" s="3" t="s">
        <v>355</v>
      </c>
      <c r="C2" s="10"/>
      <c r="AA2" s="10"/>
    </row>
    <row r="3" spans="1:27" s="2" customFormat="1" x14ac:dyDescent="0.3">
      <c r="A3" s="10"/>
      <c r="B3" s="19"/>
      <c r="C3" s="10"/>
      <c r="AA3" s="10"/>
    </row>
    <row r="4" spans="1:27" s="2" customFormat="1" x14ac:dyDescent="0.3">
      <c r="A4" s="10"/>
      <c r="C4" s="167" t="s">
        <v>10</v>
      </c>
      <c r="D4" s="167"/>
      <c r="E4" s="167"/>
      <c r="F4" s="167"/>
      <c r="G4" s="167"/>
      <c r="H4" s="167"/>
      <c r="I4" s="167"/>
      <c r="J4" s="168"/>
      <c r="K4" s="182" t="s">
        <v>10</v>
      </c>
      <c r="L4" s="167"/>
      <c r="M4" s="167"/>
      <c r="N4" s="167"/>
      <c r="O4" s="167"/>
      <c r="P4" s="167"/>
      <c r="Q4" s="167"/>
      <c r="R4" s="168"/>
      <c r="S4" s="164" t="s">
        <v>304</v>
      </c>
      <c r="T4" s="164"/>
      <c r="U4" s="164"/>
      <c r="V4" s="164"/>
      <c r="W4" s="164"/>
      <c r="X4" s="164"/>
      <c r="Y4" s="164"/>
      <c r="Z4" s="164"/>
      <c r="AA4" s="10"/>
    </row>
    <row r="5" spans="1:27" s="2" customFormat="1" x14ac:dyDescent="0.3">
      <c r="A5" s="10"/>
      <c r="B5" s="185" t="s">
        <v>317</v>
      </c>
      <c r="C5" s="167">
        <v>2020</v>
      </c>
      <c r="D5" s="167"/>
      <c r="E5" s="167"/>
      <c r="F5" s="167"/>
      <c r="G5" s="167"/>
      <c r="H5" s="167"/>
      <c r="I5" s="167"/>
      <c r="J5" s="168"/>
      <c r="K5" s="182">
        <v>2019</v>
      </c>
      <c r="L5" s="167"/>
      <c r="M5" s="167"/>
      <c r="N5" s="167"/>
      <c r="O5" s="167"/>
      <c r="P5" s="167"/>
      <c r="Q5" s="167"/>
      <c r="R5" s="168"/>
      <c r="S5" s="177"/>
      <c r="T5" s="177"/>
      <c r="U5" s="177"/>
      <c r="V5" s="177"/>
      <c r="W5" s="177"/>
      <c r="X5" s="177"/>
      <c r="Y5" s="177"/>
      <c r="Z5" s="177"/>
      <c r="AA5" s="10"/>
    </row>
    <row r="6" spans="1:27" s="2" customFormat="1" x14ac:dyDescent="0.3">
      <c r="A6" s="10"/>
      <c r="B6" s="169"/>
      <c r="C6" s="56" t="s">
        <v>13</v>
      </c>
      <c r="D6" s="24" t="s">
        <v>297</v>
      </c>
      <c r="E6" s="56" t="s">
        <v>298</v>
      </c>
      <c r="F6" s="23" t="s">
        <v>299</v>
      </c>
      <c r="G6" s="24" t="s">
        <v>300</v>
      </c>
      <c r="H6" s="56" t="s">
        <v>301</v>
      </c>
      <c r="I6" s="23" t="s">
        <v>302</v>
      </c>
      <c r="J6" s="103" t="s">
        <v>303</v>
      </c>
      <c r="K6" s="56" t="s">
        <v>13</v>
      </c>
      <c r="L6" s="24" t="s">
        <v>297</v>
      </c>
      <c r="M6" s="56" t="s">
        <v>298</v>
      </c>
      <c r="N6" s="24" t="s">
        <v>299</v>
      </c>
      <c r="O6" s="24" t="s">
        <v>300</v>
      </c>
      <c r="P6" s="56" t="s">
        <v>301</v>
      </c>
      <c r="Q6" s="24" t="s">
        <v>302</v>
      </c>
      <c r="R6" s="103" t="s">
        <v>303</v>
      </c>
      <c r="S6" s="56" t="s">
        <v>13</v>
      </c>
      <c r="T6" s="7" t="s">
        <v>297</v>
      </c>
      <c r="U6" s="56" t="s">
        <v>298</v>
      </c>
      <c r="V6" s="7" t="s">
        <v>299</v>
      </c>
      <c r="W6" s="7" t="s">
        <v>300</v>
      </c>
      <c r="X6" s="56" t="s">
        <v>301</v>
      </c>
      <c r="Y6" s="7" t="s">
        <v>302</v>
      </c>
      <c r="Z6" s="12" t="s">
        <v>303</v>
      </c>
      <c r="AA6" s="10"/>
    </row>
    <row r="7" spans="1:27" s="2" customFormat="1" x14ac:dyDescent="0.3">
      <c r="A7" s="10"/>
      <c r="B7" s="157" t="s">
        <v>79</v>
      </c>
      <c r="C7" s="69">
        <f>SUM(D7:J7)</f>
        <v>37.445186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143">
        <v>37.445186</v>
      </c>
      <c r="J7" s="122">
        <v>0</v>
      </c>
      <c r="K7" s="69">
        <f>SUM(L7:R7)</f>
        <v>187.37429800000001</v>
      </c>
      <c r="L7" s="16">
        <v>27.867519000000001</v>
      </c>
      <c r="M7" s="16">
        <v>28.868217999999999</v>
      </c>
      <c r="N7" s="16">
        <v>28.433373</v>
      </c>
      <c r="O7" s="16">
        <v>26.361065</v>
      </c>
      <c r="P7" s="16">
        <v>13.7461</v>
      </c>
      <c r="Q7" s="16">
        <v>31.249670999999999</v>
      </c>
      <c r="R7" s="61">
        <v>30.848351999999998</v>
      </c>
      <c r="S7" s="104">
        <f t="shared" ref="S7:S27" si="0">IF(ISERROR(C7/K7-1),"-",(C7/K7-1))</f>
        <v>-0.8001583653698332</v>
      </c>
      <c r="T7" s="47">
        <f t="shared" ref="T7:T27" si="1">IF(ISERROR(D7/L7-1),"-",(D7/L7-1))</f>
        <v>-1</v>
      </c>
      <c r="U7" s="47">
        <f t="shared" ref="U7:U27" si="2">IF(ISERROR(E7/M7-1),"-",(E7/M7-1))</f>
        <v>-1</v>
      </c>
      <c r="V7" s="47">
        <f t="shared" ref="V7:V27" si="3">IF(ISERROR(F7/N7-1),"-",(F7/N7-1))</f>
        <v>-1</v>
      </c>
      <c r="W7" s="47">
        <f t="shared" ref="W7:W27" si="4">IF(ISERROR(G7/O7-1),"-",(G7/O7-1))</f>
        <v>-1</v>
      </c>
      <c r="X7" s="47">
        <f t="shared" ref="X7:X27" si="5">IF(ISERROR(H7/P7-1),"-",(H7/P7-1))</f>
        <v>-1</v>
      </c>
      <c r="Y7" s="47">
        <f t="shared" ref="Y7:Y27" si="6">IF(ISERROR(I7/Q7-1),"-",(I7/Q7-1))</f>
        <v>0.19825856726619628</v>
      </c>
      <c r="Z7" s="126">
        <f t="shared" ref="Z7:Z27" si="7">IF(ISERROR(J7/R7-1),"-",(J7/R7-1))</f>
        <v>-1</v>
      </c>
      <c r="AA7" s="10"/>
    </row>
    <row r="8" spans="1:27" s="2" customFormat="1" x14ac:dyDescent="0.3">
      <c r="A8" s="10"/>
      <c r="B8" s="157" t="s">
        <v>83</v>
      </c>
      <c r="C8" s="69">
        <f t="shared" ref="C8:C26" si="8">SUM(D8:J8)</f>
        <v>6.515021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143">
        <v>6.515021</v>
      </c>
      <c r="J8" s="122">
        <v>0</v>
      </c>
      <c r="K8" s="69">
        <f t="shared" ref="K8:K26" si="9">SUM(L8:R8)</f>
        <v>87.338241000000011</v>
      </c>
      <c r="L8" s="16">
        <v>0</v>
      </c>
      <c r="M8" s="16">
        <v>12.330289</v>
      </c>
      <c r="N8" s="16">
        <v>21.128057999999999</v>
      </c>
      <c r="O8" s="16">
        <v>20.396394000000001</v>
      </c>
      <c r="P8" s="16">
        <v>1.1048549999999999</v>
      </c>
      <c r="Q8" s="16">
        <v>15.578593</v>
      </c>
      <c r="R8" s="61">
        <v>16.800052000000001</v>
      </c>
      <c r="S8" s="104">
        <f t="shared" si="0"/>
        <v>-0.92540471475719321</v>
      </c>
      <c r="T8" s="47" t="str">
        <f t="shared" si="1"/>
        <v>-</v>
      </c>
      <c r="U8" s="47">
        <f t="shared" si="2"/>
        <v>-1</v>
      </c>
      <c r="V8" s="47">
        <f t="shared" si="3"/>
        <v>-1</v>
      </c>
      <c r="W8" s="47">
        <f t="shared" si="4"/>
        <v>-1</v>
      </c>
      <c r="X8" s="47">
        <f t="shared" si="5"/>
        <v>-1</v>
      </c>
      <c r="Y8" s="47">
        <f t="shared" si="6"/>
        <v>-0.58179657174431609</v>
      </c>
      <c r="Z8" s="126">
        <f t="shared" si="7"/>
        <v>-1</v>
      </c>
      <c r="AA8" s="10"/>
    </row>
    <row r="9" spans="1:27" s="2" customFormat="1" x14ac:dyDescent="0.3">
      <c r="A9" s="10"/>
      <c r="B9" s="157" t="s">
        <v>81</v>
      </c>
      <c r="C9" s="69">
        <f t="shared" si="8"/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16">
        <v>0</v>
      </c>
      <c r="J9" s="122">
        <v>0</v>
      </c>
      <c r="K9" s="69">
        <f t="shared" si="9"/>
        <v>5.5999999999999999E-3</v>
      </c>
      <c r="L9" s="16">
        <v>0</v>
      </c>
      <c r="M9" s="16">
        <v>0</v>
      </c>
      <c r="N9" s="16">
        <v>0</v>
      </c>
      <c r="O9" s="16">
        <v>0</v>
      </c>
      <c r="P9" s="16">
        <v>5.5999999999999999E-3</v>
      </c>
      <c r="Q9" s="16">
        <v>0</v>
      </c>
      <c r="R9" s="61">
        <v>0</v>
      </c>
      <c r="S9" s="104">
        <f t="shared" si="0"/>
        <v>-1</v>
      </c>
      <c r="T9" s="47" t="str">
        <f t="shared" si="1"/>
        <v>-</v>
      </c>
      <c r="U9" s="47" t="str">
        <f t="shared" si="2"/>
        <v>-</v>
      </c>
      <c r="V9" s="47" t="str">
        <f t="shared" si="3"/>
        <v>-</v>
      </c>
      <c r="W9" s="47" t="str">
        <f t="shared" si="4"/>
        <v>-</v>
      </c>
      <c r="X9" s="47">
        <f t="shared" si="5"/>
        <v>-1</v>
      </c>
      <c r="Y9" s="47" t="str">
        <f t="shared" si="6"/>
        <v>-</v>
      </c>
      <c r="Z9" s="126" t="str">
        <f t="shared" si="7"/>
        <v>-</v>
      </c>
      <c r="AA9" s="10"/>
    </row>
    <row r="10" spans="1:27" s="2" customFormat="1" x14ac:dyDescent="0.3">
      <c r="A10" s="10"/>
      <c r="B10" s="157" t="s">
        <v>162</v>
      </c>
      <c r="C10" s="69">
        <f t="shared" si="8"/>
        <v>29.313468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143">
        <v>29.313468</v>
      </c>
      <c r="J10" s="122">
        <v>0</v>
      </c>
      <c r="K10" s="69">
        <f t="shared" si="9"/>
        <v>206.52765600000001</v>
      </c>
      <c r="L10" s="16">
        <v>37.500416000000001</v>
      </c>
      <c r="M10" s="16">
        <v>38.535742999999997</v>
      </c>
      <c r="N10" s="16">
        <v>21.023164000000001</v>
      </c>
      <c r="O10" s="16">
        <v>18.740772</v>
      </c>
      <c r="P10" s="16">
        <v>19.499209</v>
      </c>
      <c r="Q10" s="16">
        <v>35.72392</v>
      </c>
      <c r="R10" s="61">
        <v>35.504432000000001</v>
      </c>
      <c r="S10" s="104">
        <f t="shared" si="0"/>
        <v>-0.85806516876364491</v>
      </c>
      <c r="T10" s="47">
        <f t="shared" si="1"/>
        <v>-1</v>
      </c>
      <c r="U10" s="47">
        <f t="shared" si="2"/>
        <v>-1</v>
      </c>
      <c r="V10" s="47">
        <f t="shared" si="3"/>
        <v>-1</v>
      </c>
      <c r="W10" s="47">
        <f t="shared" si="4"/>
        <v>-1</v>
      </c>
      <c r="X10" s="47">
        <f t="shared" si="5"/>
        <v>-1</v>
      </c>
      <c r="Y10" s="47">
        <f t="shared" si="6"/>
        <v>-0.17944424911935752</v>
      </c>
      <c r="Z10" s="126">
        <f t="shared" si="7"/>
        <v>-1</v>
      </c>
      <c r="AA10" s="10"/>
    </row>
    <row r="11" spans="1:27" s="2" customFormat="1" x14ac:dyDescent="0.3">
      <c r="A11" s="10"/>
      <c r="B11" s="157" t="s">
        <v>64</v>
      </c>
      <c r="C11" s="69">
        <f t="shared" si="8"/>
        <v>14.389340000000001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143">
        <v>14.389340000000001</v>
      </c>
      <c r="J11" s="122">
        <v>0</v>
      </c>
      <c r="K11" s="69">
        <f t="shared" si="9"/>
        <v>20.597297999999999</v>
      </c>
      <c r="L11" s="16">
        <v>0</v>
      </c>
      <c r="M11" s="16">
        <v>0</v>
      </c>
      <c r="N11" s="16">
        <v>6.8941670000000004</v>
      </c>
      <c r="O11" s="16">
        <v>0</v>
      </c>
      <c r="P11" s="16">
        <v>0</v>
      </c>
      <c r="Q11" s="16">
        <v>13.226786000000001</v>
      </c>
      <c r="R11" s="61">
        <v>0.47634500000000002</v>
      </c>
      <c r="S11" s="104">
        <f t="shared" si="0"/>
        <v>-0.30139671718105931</v>
      </c>
      <c r="T11" s="47" t="str">
        <f t="shared" si="1"/>
        <v>-</v>
      </c>
      <c r="U11" s="47" t="str">
        <f t="shared" si="2"/>
        <v>-</v>
      </c>
      <c r="V11" s="47">
        <f t="shared" si="3"/>
        <v>-1</v>
      </c>
      <c r="W11" s="47" t="str">
        <f t="shared" si="4"/>
        <v>-</v>
      </c>
      <c r="X11" s="47" t="str">
        <f t="shared" si="5"/>
        <v>-</v>
      </c>
      <c r="Y11" s="47">
        <f t="shared" si="6"/>
        <v>8.7893914666798079E-2</v>
      </c>
      <c r="Z11" s="126">
        <f t="shared" si="7"/>
        <v>-1</v>
      </c>
      <c r="AA11" s="10"/>
    </row>
    <row r="12" spans="1:27" s="2" customFormat="1" x14ac:dyDescent="0.3">
      <c r="A12" s="10"/>
      <c r="B12" s="157" t="s">
        <v>61</v>
      </c>
      <c r="C12" s="69">
        <f t="shared" si="8"/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16">
        <v>0</v>
      </c>
      <c r="J12" s="122">
        <v>0</v>
      </c>
      <c r="K12" s="69">
        <f t="shared" si="9"/>
        <v>2.0068229999999998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61">
        <v>2.0068229999999998</v>
      </c>
      <c r="S12" s="104">
        <f t="shared" si="0"/>
        <v>-1</v>
      </c>
      <c r="T12" s="47" t="str">
        <f t="shared" si="1"/>
        <v>-</v>
      </c>
      <c r="U12" s="47" t="str">
        <f t="shared" si="2"/>
        <v>-</v>
      </c>
      <c r="V12" s="47" t="str">
        <f t="shared" si="3"/>
        <v>-</v>
      </c>
      <c r="W12" s="47" t="str">
        <f t="shared" si="4"/>
        <v>-</v>
      </c>
      <c r="X12" s="47" t="str">
        <f t="shared" si="5"/>
        <v>-</v>
      </c>
      <c r="Y12" s="47" t="str">
        <f t="shared" si="6"/>
        <v>-</v>
      </c>
      <c r="Z12" s="126">
        <f t="shared" si="7"/>
        <v>-1</v>
      </c>
      <c r="AA12" s="10"/>
    </row>
    <row r="13" spans="1:27" s="2" customFormat="1" x14ac:dyDescent="0.3">
      <c r="A13" s="10"/>
      <c r="B13" s="157" t="s">
        <v>93</v>
      </c>
      <c r="C13" s="69">
        <f t="shared" si="8"/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16">
        <v>0</v>
      </c>
      <c r="J13" s="122">
        <v>0</v>
      </c>
      <c r="K13" s="69">
        <f t="shared" si="9"/>
        <v>0.214921</v>
      </c>
      <c r="L13" s="16">
        <v>0</v>
      </c>
      <c r="M13" s="16">
        <v>0</v>
      </c>
      <c r="N13" s="16">
        <v>0.2127</v>
      </c>
      <c r="O13" s="16">
        <v>0</v>
      </c>
      <c r="P13" s="16">
        <v>2.2209999999999999E-3</v>
      </c>
      <c r="Q13" s="16">
        <v>0</v>
      </c>
      <c r="R13" s="61">
        <v>0</v>
      </c>
      <c r="S13" s="104">
        <f t="shared" si="0"/>
        <v>-1</v>
      </c>
      <c r="T13" s="47" t="str">
        <f t="shared" si="1"/>
        <v>-</v>
      </c>
      <c r="U13" s="47" t="str">
        <f t="shared" si="2"/>
        <v>-</v>
      </c>
      <c r="V13" s="47">
        <f t="shared" si="3"/>
        <v>-1</v>
      </c>
      <c r="W13" s="47" t="str">
        <f t="shared" si="4"/>
        <v>-</v>
      </c>
      <c r="X13" s="47">
        <f t="shared" si="5"/>
        <v>-1</v>
      </c>
      <c r="Y13" s="47" t="str">
        <f t="shared" si="6"/>
        <v>-</v>
      </c>
      <c r="Z13" s="126" t="str">
        <f t="shared" si="7"/>
        <v>-</v>
      </c>
      <c r="AA13" s="10"/>
    </row>
    <row r="14" spans="1:27" s="2" customFormat="1" x14ac:dyDescent="0.3">
      <c r="A14" s="10"/>
      <c r="B14" s="157" t="s">
        <v>147</v>
      </c>
      <c r="C14" s="69">
        <f t="shared" si="8"/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16">
        <v>0</v>
      </c>
      <c r="J14" s="122">
        <v>0</v>
      </c>
      <c r="K14" s="69">
        <f t="shared" si="9"/>
        <v>0.56113099999999994</v>
      </c>
      <c r="L14" s="16">
        <v>0</v>
      </c>
      <c r="M14" s="16">
        <v>0</v>
      </c>
      <c r="N14" s="16">
        <v>0.55010499999999996</v>
      </c>
      <c r="O14" s="16">
        <v>0</v>
      </c>
      <c r="P14" s="16">
        <v>0</v>
      </c>
      <c r="Q14" s="16">
        <v>0</v>
      </c>
      <c r="R14" s="61">
        <v>1.1025999999999999E-2</v>
      </c>
      <c r="S14" s="104">
        <f t="shared" si="0"/>
        <v>-1</v>
      </c>
      <c r="T14" s="47" t="str">
        <f t="shared" si="1"/>
        <v>-</v>
      </c>
      <c r="U14" s="47" t="str">
        <f t="shared" si="2"/>
        <v>-</v>
      </c>
      <c r="V14" s="47">
        <f t="shared" si="3"/>
        <v>-1</v>
      </c>
      <c r="W14" s="47" t="str">
        <f t="shared" si="4"/>
        <v>-</v>
      </c>
      <c r="X14" s="47" t="str">
        <f t="shared" si="5"/>
        <v>-</v>
      </c>
      <c r="Y14" s="47" t="str">
        <f t="shared" si="6"/>
        <v>-</v>
      </c>
      <c r="Z14" s="126">
        <f t="shared" si="7"/>
        <v>-1</v>
      </c>
      <c r="AA14" s="10"/>
    </row>
    <row r="15" spans="1:27" s="2" customFormat="1" x14ac:dyDescent="0.3">
      <c r="A15" s="10"/>
      <c r="B15" s="157" t="s">
        <v>142</v>
      </c>
      <c r="C15" s="69">
        <f t="shared" si="8"/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16">
        <v>0</v>
      </c>
      <c r="J15" s="122">
        <v>0</v>
      </c>
      <c r="K15" s="69">
        <f t="shared" si="9"/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61">
        <v>0</v>
      </c>
      <c r="S15" s="104" t="str">
        <f t="shared" si="0"/>
        <v>-</v>
      </c>
      <c r="T15" s="47" t="str">
        <f t="shared" si="1"/>
        <v>-</v>
      </c>
      <c r="U15" s="47" t="str">
        <f t="shared" si="2"/>
        <v>-</v>
      </c>
      <c r="V15" s="47" t="str">
        <f t="shared" si="3"/>
        <v>-</v>
      </c>
      <c r="W15" s="47" t="str">
        <f t="shared" si="4"/>
        <v>-</v>
      </c>
      <c r="X15" s="47" t="str">
        <f t="shared" si="5"/>
        <v>-</v>
      </c>
      <c r="Y15" s="47" t="str">
        <f t="shared" si="6"/>
        <v>-</v>
      </c>
      <c r="Z15" s="126" t="str">
        <f t="shared" si="7"/>
        <v>-</v>
      </c>
      <c r="AA15" s="10"/>
    </row>
    <row r="16" spans="1:27" s="2" customFormat="1" x14ac:dyDescent="0.3">
      <c r="A16" s="10"/>
      <c r="B16" s="157" t="s">
        <v>327</v>
      </c>
      <c r="C16" s="69">
        <f t="shared" si="8"/>
        <v>1.9068000000000001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143">
        <v>1.9068000000000001</v>
      </c>
      <c r="J16" s="122">
        <v>0</v>
      </c>
      <c r="K16" s="69">
        <f t="shared" si="9"/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61">
        <v>0</v>
      </c>
      <c r="S16" s="104" t="str">
        <f t="shared" si="0"/>
        <v>-</v>
      </c>
      <c r="T16" s="47" t="str">
        <f t="shared" si="1"/>
        <v>-</v>
      </c>
      <c r="U16" s="47" t="str">
        <f t="shared" si="2"/>
        <v>-</v>
      </c>
      <c r="V16" s="47" t="str">
        <f t="shared" si="3"/>
        <v>-</v>
      </c>
      <c r="W16" s="47" t="str">
        <f t="shared" si="4"/>
        <v>-</v>
      </c>
      <c r="X16" s="47" t="str">
        <f t="shared" si="5"/>
        <v>-</v>
      </c>
      <c r="Y16" s="47" t="str">
        <f t="shared" si="6"/>
        <v>-</v>
      </c>
      <c r="Z16" s="126" t="str">
        <f t="shared" si="7"/>
        <v>-</v>
      </c>
      <c r="AA16" s="10"/>
    </row>
    <row r="17" spans="1:29" s="2" customFormat="1" x14ac:dyDescent="0.3">
      <c r="A17" s="10"/>
      <c r="B17" s="157" t="s">
        <v>40</v>
      </c>
      <c r="C17" s="69">
        <f t="shared" si="8"/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16">
        <v>0</v>
      </c>
      <c r="J17" s="122">
        <v>0</v>
      </c>
      <c r="K17" s="69">
        <f t="shared" si="9"/>
        <v>6.1634950000000002</v>
      </c>
      <c r="L17" s="16">
        <v>0</v>
      </c>
      <c r="M17" s="16">
        <v>4.7253049999999996</v>
      </c>
      <c r="N17" s="16">
        <v>0</v>
      </c>
      <c r="O17" s="16">
        <v>0</v>
      </c>
      <c r="P17" s="16">
        <v>0</v>
      </c>
      <c r="Q17" s="16">
        <v>1.15343</v>
      </c>
      <c r="R17" s="61">
        <v>0.28476000000000001</v>
      </c>
      <c r="S17" s="104">
        <f t="shared" si="0"/>
        <v>-1</v>
      </c>
      <c r="T17" s="47" t="str">
        <f t="shared" si="1"/>
        <v>-</v>
      </c>
      <c r="U17" s="47">
        <f t="shared" si="2"/>
        <v>-1</v>
      </c>
      <c r="V17" s="47" t="str">
        <f t="shared" si="3"/>
        <v>-</v>
      </c>
      <c r="W17" s="47" t="str">
        <f t="shared" si="4"/>
        <v>-</v>
      </c>
      <c r="X17" s="47" t="str">
        <f t="shared" si="5"/>
        <v>-</v>
      </c>
      <c r="Y17" s="47">
        <f t="shared" si="6"/>
        <v>-1</v>
      </c>
      <c r="Z17" s="126">
        <f t="shared" si="7"/>
        <v>-1</v>
      </c>
      <c r="AA17" s="10"/>
    </row>
    <row r="18" spans="1:29" s="2" customFormat="1" x14ac:dyDescent="0.3">
      <c r="A18" s="10"/>
      <c r="B18" s="157" t="s">
        <v>102</v>
      </c>
      <c r="C18" s="69">
        <f t="shared" si="8"/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16">
        <v>0</v>
      </c>
      <c r="J18" s="122">
        <v>0</v>
      </c>
      <c r="K18" s="69">
        <f t="shared" si="9"/>
        <v>9.9316060000000004</v>
      </c>
      <c r="L18" s="16">
        <v>0</v>
      </c>
      <c r="M18" s="16">
        <v>0</v>
      </c>
      <c r="N18" s="16">
        <v>0</v>
      </c>
      <c r="O18" s="16">
        <v>0</v>
      </c>
      <c r="P18" s="16">
        <v>9.9266059999999996</v>
      </c>
      <c r="Q18" s="16">
        <v>0</v>
      </c>
      <c r="R18" s="61">
        <v>5.0000000000000001E-3</v>
      </c>
      <c r="S18" s="104">
        <f t="shared" si="0"/>
        <v>-1</v>
      </c>
      <c r="T18" s="47" t="str">
        <f t="shared" si="1"/>
        <v>-</v>
      </c>
      <c r="U18" s="47" t="str">
        <f t="shared" si="2"/>
        <v>-</v>
      </c>
      <c r="V18" s="47" t="str">
        <f t="shared" si="3"/>
        <v>-</v>
      </c>
      <c r="W18" s="47" t="str">
        <f t="shared" si="4"/>
        <v>-</v>
      </c>
      <c r="X18" s="47">
        <f t="shared" si="5"/>
        <v>-1</v>
      </c>
      <c r="Y18" s="47" t="str">
        <f t="shared" si="6"/>
        <v>-</v>
      </c>
      <c r="Z18" s="126">
        <f t="shared" si="7"/>
        <v>-1</v>
      </c>
      <c r="AA18" s="10"/>
    </row>
    <row r="19" spans="1:29" s="2" customFormat="1" x14ac:dyDescent="0.3">
      <c r="A19" s="10"/>
      <c r="B19" s="157" t="s">
        <v>92</v>
      </c>
      <c r="C19" s="69">
        <f t="shared" si="8"/>
        <v>9.6216600000000003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143">
        <v>9.6216600000000003</v>
      </c>
      <c r="J19" s="122">
        <v>0</v>
      </c>
      <c r="K19" s="69">
        <f t="shared" si="9"/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61">
        <v>0</v>
      </c>
      <c r="S19" s="104" t="str">
        <f t="shared" si="0"/>
        <v>-</v>
      </c>
      <c r="T19" s="47" t="str">
        <f t="shared" si="1"/>
        <v>-</v>
      </c>
      <c r="U19" s="47" t="str">
        <f t="shared" si="2"/>
        <v>-</v>
      </c>
      <c r="V19" s="47" t="str">
        <f t="shared" si="3"/>
        <v>-</v>
      </c>
      <c r="W19" s="47" t="str">
        <f t="shared" si="4"/>
        <v>-</v>
      </c>
      <c r="X19" s="47" t="str">
        <f t="shared" si="5"/>
        <v>-</v>
      </c>
      <c r="Y19" s="47" t="str">
        <f t="shared" si="6"/>
        <v>-</v>
      </c>
      <c r="Z19" s="126" t="str">
        <f t="shared" si="7"/>
        <v>-</v>
      </c>
      <c r="AA19" s="10"/>
    </row>
    <row r="20" spans="1:29" s="2" customFormat="1" x14ac:dyDescent="0.3">
      <c r="A20" s="10"/>
      <c r="B20" s="157" t="s">
        <v>156</v>
      </c>
      <c r="C20" s="69">
        <f t="shared" si="8"/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16">
        <v>0</v>
      </c>
      <c r="J20" s="122">
        <v>0</v>
      </c>
      <c r="K20" s="69">
        <f t="shared" si="9"/>
        <v>33.079500000000003</v>
      </c>
      <c r="L20" s="16">
        <v>0</v>
      </c>
      <c r="M20" s="16">
        <v>33.079500000000003</v>
      </c>
      <c r="N20" s="16">
        <v>0</v>
      </c>
      <c r="O20" s="16">
        <v>0</v>
      </c>
      <c r="P20" s="16">
        <v>0</v>
      </c>
      <c r="Q20" s="16">
        <v>0</v>
      </c>
      <c r="R20" s="61">
        <v>0</v>
      </c>
      <c r="S20" s="104">
        <f t="shared" si="0"/>
        <v>-1</v>
      </c>
      <c r="T20" s="47" t="str">
        <f t="shared" si="1"/>
        <v>-</v>
      </c>
      <c r="U20" s="47">
        <f t="shared" si="2"/>
        <v>-1</v>
      </c>
      <c r="V20" s="47" t="str">
        <f t="shared" si="3"/>
        <v>-</v>
      </c>
      <c r="W20" s="47" t="str">
        <f t="shared" si="4"/>
        <v>-</v>
      </c>
      <c r="X20" s="47" t="str">
        <f t="shared" si="5"/>
        <v>-</v>
      </c>
      <c r="Y20" s="47" t="str">
        <f t="shared" si="6"/>
        <v>-</v>
      </c>
      <c r="Z20" s="126" t="str">
        <f t="shared" si="7"/>
        <v>-</v>
      </c>
      <c r="AA20" s="10"/>
    </row>
    <row r="21" spans="1:29" s="2" customFormat="1" x14ac:dyDescent="0.3">
      <c r="A21" s="10"/>
      <c r="B21" s="157" t="s">
        <v>28</v>
      </c>
      <c r="C21" s="69">
        <f t="shared" si="8"/>
        <v>16.383561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143">
        <v>16.383561</v>
      </c>
      <c r="J21" s="122">
        <v>0</v>
      </c>
      <c r="K21" s="69">
        <f t="shared" si="9"/>
        <v>666.77527599999996</v>
      </c>
      <c r="L21" s="16">
        <v>122.576087</v>
      </c>
      <c r="M21" s="16">
        <v>80.846956000000006</v>
      </c>
      <c r="N21" s="16">
        <v>124.233068</v>
      </c>
      <c r="O21" s="16">
        <v>128.05919499999999</v>
      </c>
      <c r="P21" s="16">
        <v>1.457238</v>
      </c>
      <c r="Q21" s="16">
        <v>96.722817000000006</v>
      </c>
      <c r="R21" s="61">
        <v>112.879915</v>
      </c>
      <c r="S21" s="104">
        <f t="shared" si="0"/>
        <v>-0.97542866151503793</v>
      </c>
      <c r="T21" s="47">
        <f t="shared" si="1"/>
        <v>-1</v>
      </c>
      <c r="U21" s="47">
        <f t="shared" si="2"/>
        <v>-1</v>
      </c>
      <c r="V21" s="47">
        <f t="shared" si="3"/>
        <v>-1</v>
      </c>
      <c r="W21" s="47">
        <f t="shared" si="4"/>
        <v>-1</v>
      </c>
      <c r="X21" s="47">
        <f t="shared" si="5"/>
        <v>-1</v>
      </c>
      <c r="Y21" s="47">
        <f t="shared" si="6"/>
        <v>-0.83061327711329991</v>
      </c>
      <c r="Z21" s="126">
        <f t="shared" si="7"/>
        <v>-1</v>
      </c>
      <c r="AA21" s="10"/>
    </row>
    <row r="22" spans="1:29" s="2" customFormat="1" x14ac:dyDescent="0.3">
      <c r="A22" s="10"/>
      <c r="B22" s="157" t="s">
        <v>60</v>
      </c>
      <c r="C22" s="69">
        <f t="shared" si="8"/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16">
        <v>0</v>
      </c>
      <c r="J22" s="122">
        <v>0</v>
      </c>
      <c r="K22" s="69">
        <f t="shared" si="9"/>
        <v>6.0025999999999996E-2</v>
      </c>
      <c r="L22" s="16">
        <v>0</v>
      </c>
      <c r="M22" s="16">
        <v>4.411E-3</v>
      </c>
      <c r="N22" s="16">
        <v>0</v>
      </c>
      <c r="O22" s="16">
        <v>0</v>
      </c>
      <c r="P22" s="16">
        <v>0</v>
      </c>
      <c r="Q22" s="16">
        <v>5.5614999999999998E-2</v>
      </c>
      <c r="R22" s="61">
        <v>0</v>
      </c>
      <c r="S22" s="104">
        <f t="shared" si="0"/>
        <v>-1</v>
      </c>
      <c r="T22" s="47" t="str">
        <f t="shared" si="1"/>
        <v>-</v>
      </c>
      <c r="U22" s="47">
        <f t="shared" si="2"/>
        <v>-1</v>
      </c>
      <c r="V22" s="47" t="str">
        <f t="shared" si="3"/>
        <v>-</v>
      </c>
      <c r="W22" s="47" t="str">
        <f t="shared" si="4"/>
        <v>-</v>
      </c>
      <c r="X22" s="47" t="str">
        <f t="shared" si="5"/>
        <v>-</v>
      </c>
      <c r="Y22" s="47">
        <f t="shared" si="6"/>
        <v>-1</v>
      </c>
      <c r="Z22" s="126" t="str">
        <f t="shared" si="7"/>
        <v>-</v>
      </c>
      <c r="AA22" s="10"/>
    </row>
    <row r="23" spans="1:29" s="2" customFormat="1" x14ac:dyDescent="0.3">
      <c r="A23" s="10"/>
      <c r="B23" s="157" t="s">
        <v>45</v>
      </c>
      <c r="C23" s="69">
        <f t="shared" si="8"/>
        <v>259.252408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143">
        <v>259.252408</v>
      </c>
      <c r="J23" s="122">
        <v>0</v>
      </c>
      <c r="K23" s="69">
        <f t="shared" si="9"/>
        <v>1578.4346580000001</v>
      </c>
      <c r="L23" s="16">
        <v>102.436892</v>
      </c>
      <c r="M23" s="16">
        <v>151.01913999999999</v>
      </c>
      <c r="N23" s="16">
        <v>108.511233</v>
      </c>
      <c r="O23" s="16">
        <v>411.32550400000002</v>
      </c>
      <c r="P23" s="16">
        <v>37.268025999999999</v>
      </c>
      <c r="Q23" s="16">
        <v>376.39501799999999</v>
      </c>
      <c r="R23" s="61">
        <v>391.47884499999998</v>
      </c>
      <c r="S23" s="104">
        <f t="shared" si="0"/>
        <v>-0.83575347469340733</v>
      </c>
      <c r="T23" s="47">
        <f t="shared" si="1"/>
        <v>-1</v>
      </c>
      <c r="U23" s="47">
        <f t="shared" si="2"/>
        <v>-1</v>
      </c>
      <c r="V23" s="47">
        <f t="shared" si="3"/>
        <v>-1</v>
      </c>
      <c r="W23" s="47">
        <f t="shared" si="4"/>
        <v>-1</v>
      </c>
      <c r="X23" s="47">
        <f t="shared" si="5"/>
        <v>-1</v>
      </c>
      <c r="Y23" s="47">
        <f t="shared" si="6"/>
        <v>-0.31122253058089089</v>
      </c>
      <c r="Z23" s="126">
        <f t="shared" si="7"/>
        <v>-1</v>
      </c>
      <c r="AA23" s="10"/>
    </row>
    <row r="24" spans="1:29" s="2" customFormat="1" x14ac:dyDescent="0.3">
      <c r="A24" s="10"/>
      <c r="B24" s="157" t="s">
        <v>98</v>
      </c>
      <c r="C24" s="69">
        <f t="shared" si="8"/>
        <v>0.89534999999999998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143">
        <v>0.89534999999999998</v>
      </c>
      <c r="J24" s="122">
        <v>0</v>
      </c>
      <c r="K24" s="69">
        <f t="shared" si="9"/>
        <v>7.6308070000000008</v>
      </c>
      <c r="L24" s="16">
        <v>0.87936199999999998</v>
      </c>
      <c r="M24" s="16">
        <v>1.767876</v>
      </c>
      <c r="N24" s="16">
        <v>2.1282990000000002</v>
      </c>
      <c r="O24" s="16">
        <v>1.0645690000000001</v>
      </c>
      <c r="P24" s="16">
        <v>0</v>
      </c>
      <c r="Q24" s="16">
        <v>0</v>
      </c>
      <c r="R24" s="61">
        <v>1.7907010000000001</v>
      </c>
      <c r="S24" s="104">
        <f t="shared" si="0"/>
        <v>-0.88266640736687485</v>
      </c>
      <c r="T24" s="47">
        <f t="shared" si="1"/>
        <v>-1</v>
      </c>
      <c r="U24" s="47">
        <f t="shared" si="2"/>
        <v>-1</v>
      </c>
      <c r="V24" s="47">
        <f t="shared" si="3"/>
        <v>-1</v>
      </c>
      <c r="W24" s="47">
        <f t="shared" si="4"/>
        <v>-1</v>
      </c>
      <c r="X24" s="47" t="str">
        <f t="shared" si="5"/>
        <v>-</v>
      </c>
      <c r="Y24" s="47" t="str">
        <f t="shared" si="6"/>
        <v>-</v>
      </c>
      <c r="Z24" s="126">
        <f t="shared" si="7"/>
        <v>-1</v>
      </c>
      <c r="AA24" s="10"/>
    </row>
    <row r="25" spans="1:29" s="2" customFormat="1" x14ac:dyDescent="0.3">
      <c r="A25" s="10"/>
      <c r="B25" s="157" t="s">
        <v>105</v>
      </c>
      <c r="C25" s="69">
        <f t="shared" si="8"/>
        <v>14.449126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143">
        <v>14.449126</v>
      </c>
      <c r="J25" s="122">
        <v>0</v>
      </c>
      <c r="K25" s="69">
        <f t="shared" si="9"/>
        <v>72.880754999999994</v>
      </c>
      <c r="L25" s="16">
        <v>9.1034780000000008</v>
      </c>
      <c r="M25" s="16">
        <v>0</v>
      </c>
      <c r="N25" s="16">
        <v>18.736229000000002</v>
      </c>
      <c r="O25" s="16">
        <v>7.3039540000000001</v>
      </c>
      <c r="P25" s="16">
        <v>0</v>
      </c>
      <c r="Q25" s="16">
        <v>0</v>
      </c>
      <c r="R25" s="61">
        <v>37.737093999999999</v>
      </c>
      <c r="S25" s="104">
        <f t="shared" si="0"/>
        <v>-0.80174291553373722</v>
      </c>
      <c r="T25" s="47">
        <f t="shared" si="1"/>
        <v>-1</v>
      </c>
      <c r="U25" s="47" t="str">
        <f t="shared" si="2"/>
        <v>-</v>
      </c>
      <c r="V25" s="47">
        <f t="shared" si="3"/>
        <v>-1</v>
      </c>
      <c r="W25" s="47">
        <f t="shared" si="4"/>
        <v>-1</v>
      </c>
      <c r="X25" s="47" t="str">
        <f t="shared" si="5"/>
        <v>-</v>
      </c>
      <c r="Y25" s="47" t="str">
        <f t="shared" si="6"/>
        <v>-</v>
      </c>
      <c r="Z25" s="126">
        <f t="shared" si="7"/>
        <v>-1</v>
      </c>
      <c r="AA25" s="10"/>
    </row>
    <row r="26" spans="1:29" x14ac:dyDescent="0.3">
      <c r="B26" s="157" t="s">
        <v>80</v>
      </c>
      <c r="C26" s="69">
        <f t="shared" si="8"/>
        <v>1.5573650000000001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143">
        <v>1.5573650000000001</v>
      </c>
      <c r="J26" s="122">
        <v>0</v>
      </c>
      <c r="K26" s="69">
        <f t="shared" si="9"/>
        <v>156.073014</v>
      </c>
      <c r="L26" s="16">
        <v>28.384582000000002</v>
      </c>
      <c r="M26" s="16">
        <v>20.799506999999998</v>
      </c>
      <c r="N26" s="16">
        <v>4.1914819999999997</v>
      </c>
      <c r="O26" s="16">
        <v>21.666312000000001</v>
      </c>
      <c r="P26" s="16">
        <v>18.314748000000002</v>
      </c>
      <c r="Q26" s="16">
        <v>36.007342000000001</v>
      </c>
      <c r="R26" s="61">
        <v>26.709040999999999</v>
      </c>
      <c r="S26" s="104">
        <f t="shared" si="0"/>
        <v>-0.99002156131872998</v>
      </c>
      <c r="T26" s="47">
        <f t="shared" si="1"/>
        <v>-1</v>
      </c>
      <c r="U26" s="47">
        <f t="shared" si="2"/>
        <v>-1</v>
      </c>
      <c r="V26" s="47">
        <f t="shared" si="3"/>
        <v>-1</v>
      </c>
      <c r="W26" s="47">
        <f t="shared" si="4"/>
        <v>-1</v>
      </c>
      <c r="X26" s="47">
        <f t="shared" si="5"/>
        <v>-1</v>
      </c>
      <c r="Y26" s="47">
        <f t="shared" si="6"/>
        <v>-0.95674868197713681</v>
      </c>
      <c r="Z26" s="126">
        <f t="shared" si="7"/>
        <v>-1</v>
      </c>
      <c r="AC26" s="9"/>
    </row>
    <row r="27" spans="1:29" x14ac:dyDescent="0.3">
      <c r="B27" s="92" t="s">
        <v>13</v>
      </c>
      <c r="C27" s="105">
        <f t="shared" ref="C27:I27" si="10">SUM(C7:C26)</f>
        <v>391.729285</v>
      </c>
      <c r="D27" s="129">
        <f t="shared" si="10"/>
        <v>0</v>
      </c>
      <c r="E27" s="130">
        <f t="shared" si="10"/>
        <v>0</v>
      </c>
      <c r="F27" s="131">
        <f t="shared" si="10"/>
        <v>0</v>
      </c>
      <c r="G27" s="129">
        <f t="shared" si="10"/>
        <v>0</v>
      </c>
      <c r="H27" s="130">
        <f t="shared" si="10"/>
        <v>0</v>
      </c>
      <c r="I27" s="71">
        <f t="shared" si="10"/>
        <v>391.729285</v>
      </c>
      <c r="J27" s="128">
        <v>0</v>
      </c>
      <c r="K27" s="65">
        <f t="shared" ref="K27:R27" si="11">SUM(K7:K26)</f>
        <v>3035.6551050000007</v>
      </c>
      <c r="L27" s="75">
        <f t="shared" si="11"/>
        <v>328.74833600000005</v>
      </c>
      <c r="M27" s="75">
        <f t="shared" si="11"/>
        <v>371.97694500000006</v>
      </c>
      <c r="N27" s="66">
        <f t="shared" si="11"/>
        <v>336.041878</v>
      </c>
      <c r="O27" s="75">
        <f t="shared" si="11"/>
        <v>634.91776499999992</v>
      </c>
      <c r="P27" s="66">
        <f t="shared" si="11"/>
        <v>101.324603</v>
      </c>
      <c r="Q27" s="71">
        <f t="shared" si="11"/>
        <v>606.11319199999991</v>
      </c>
      <c r="R27" s="107">
        <f t="shared" si="11"/>
        <v>656.53238599999997</v>
      </c>
      <c r="S27" s="110">
        <f t="shared" si="0"/>
        <v>-0.87095724927552332</v>
      </c>
      <c r="T27" s="72">
        <f t="shared" si="1"/>
        <v>-1</v>
      </c>
      <c r="U27" s="72">
        <f t="shared" si="2"/>
        <v>-1</v>
      </c>
      <c r="V27" s="72">
        <f t="shared" si="3"/>
        <v>-1</v>
      </c>
      <c r="W27" s="73">
        <f t="shared" si="4"/>
        <v>-1</v>
      </c>
      <c r="X27" s="74">
        <f t="shared" si="5"/>
        <v>-1</v>
      </c>
      <c r="Y27" s="72">
        <f t="shared" si="6"/>
        <v>-0.35370275689363306</v>
      </c>
      <c r="Z27" s="72">
        <f t="shared" si="7"/>
        <v>-1</v>
      </c>
    </row>
    <row r="28" spans="1:29" x14ac:dyDescent="0.3">
      <c r="B28" s="22" t="s">
        <v>291</v>
      </c>
    </row>
    <row r="29" spans="1:29" x14ac:dyDescent="0.3">
      <c r="B29" s="145"/>
      <c r="C29" s="160"/>
      <c r="D29" s="160"/>
      <c r="E29" s="161"/>
    </row>
    <row r="30" spans="1:29" x14ac:dyDescent="0.3">
      <c r="B30" s="145"/>
    </row>
    <row r="31" spans="1:29" x14ac:dyDescent="0.3">
      <c r="B31" s="145"/>
    </row>
    <row r="32" spans="1:29" x14ac:dyDescent="0.3">
      <c r="B32" s="145"/>
    </row>
    <row r="33" spans="2:2" x14ac:dyDescent="0.3">
      <c r="B33" s="145"/>
    </row>
    <row r="34" spans="2:2" x14ac:dyDescent="0.3">
      <c r="B34" s="145"/>
    </row>
    <row r="35" spans="2:2" x14ac:dyDescent="0.3">
      <c r="B35" s="145"/>
    </row>
    <row r="36" spans="2:2" x14ac:dyDescent="0.3">
      <c r="B36" s="145"/>
    </row>
    <row r="37" spans="2:2" x14ac:dyDescent="0.3">
      <c r="B37" s="145"/>
    </row>
    <row r="38" spans="2:2" x14ac:dyDescent="0.3">
      <c r="B38" s="145"/>
    </row>
    <row r="39" spans="2:2" x14ac:dyDescent="0.3">
      <c r="B39" s="145"/>
    </row>
    <row r="40" spans="2:2" x14ac:dyDescent="0.3">
      <c r="B40" s="18"/>
    </row>
    <row r="41" spans="2:2" x14ac:dyDescent="0.3">
      <c r="B41" s="18"/>
    </row>
    <row r="42" spans="2:2" x14ac:dyDescent="0.3">
      <c r="B42" s="18"/>
    </row>
    <row r="43" spans="2:2" x14ac:dyDescent="0.3">
      <c r="B43" s="18"/>
    </row>
    <row r="44" spans="2:2" x14ac:dyDescent="0.3">
      <c r="B44" s="18"/>
    </row>
    <row r="45" spans="2:2" x14ac:dyDescent="0.3">
      <c r="B45" s="18"/>
    </row>
    <row r="46" spans="2:2" x14ac:dyDescent="0.3">
      <c r="B46" s="18"/>
    </row>
    <row r="47" spans="2:2" x14ac:dyDescent="0.3">
      <c r="B47" s="18"/>
    </row>
    <row r="48" spans="2:2" x14ac:dyDescent="0.3">
      <c r="B48" s="18"/>
    </row>
    <row r="49" spans="2:2" x14ac:dyDescent="0.3">
      <c r="B49" s="18"/>
    </row>
    <row r="50" spans="2:2" x14ac:dyDescent="0.3">
      <c r="B50" s="18"/>
    </row>
    <row r="51" spans="2:2" x14ac:dyDescent="0.3">
      <c r="B51" s="18"/>
    </row>
    <row r="52" spans="2:2" x14ac:dyDescent="0.3">
      <c r="B52" s="18"/>
    </row>
    <row r="53" spans="2:2" x14ac:dyDescent="0.3">
      <c r="B53" s="18"/>
    </row>
    <row r="54" spans="2:2" x14ac:dyDescent="0.3">
      <c r="B54" s="18"/>
    </row>
    <row r="55" spans="2:2" x14ac:dyDescent="0.3">
      <c r="B55" s="18"/>
    </row>
    <row r="56" spans="2:2" x14ac:dyDescent="0.3">
      <c r="B56" s="18"/>
    </row>
    <row r="57" spans="2:2" x14ac:dyDescent="0.3">
      <c r="B57" s="18"/>
    </row>
    <row r="58" spans="2:2" x14ac:dyDescent="0.3">
      <c r="B58" s="18"/>
    </row>
    <row r="59" spans="2:2" x14ac:dyDescent="0.3">
      <c r="B59" s="18"/>
    </row>
    <row r="60" spans="2:2" x14ac:dyDescent="0.3">
      <c r="B60" s="18"/>
    </row>
    <row r="61" spans="2:2" x14ac:dyDescent="0.3">
      <c r="B61" s="18"/>
    </row>
    <row r="62" spans="2:2" x14ac:dyDescent="0.3">
      <c r="B62" s="18"/>
    </row>
    <row r="63" spans="2:2" x14ac:dyDescent="0.3">
      <c r="B63" s="18"/>
    </row>
    <row r="64" spans="2:2" x14ac:dyDescent="0.3">
      <c r="B64" s="18"/>
    </row>
    <row r="65" spans="2:2" x14ac:dyDescent="0.3">
      <c r="B65" s="18"/>
    </row>
    <row r="66" spans="2:2" x14ac:dyDescent="0.3">
      <c r="B66" s="18"/>
    </row>
    <row r="67" spans="2:2" x14ac:dyDescent="0.3">
      <c r="B67" s="18"/>
    </row>
    <row r="68" spans="2:2" x14ac:dyDescent="0.3">
      <c r="B68" s="18"/>
    </row>
    <row r="69" spans="2:2" x14ac:dyDescent="0.3">
      <c r="B69" s="18"/>
    </row>
    <row r="70" spans="2:2" x14ac:dyDescent="0.3">
      <c r="B70" s="18"/>
    </row>
    <row r="71" spans="2:2" x14ac:dyDescent="0.3">
      <c r="B71" s="18"/>
    </row>
    <row r="72" spans="2:2" x14ac:dyDescent="0.3">
      <c r="B72" s="18"/>
    </row>
    <row r="73" spans="2:2" x14ac:dyDescent="0.3">
      <c r="B73" s="18"/>
    </row>
    <row r="74" spans="2:2" x14ac:dyDescent="0.3">
      <c r="B74" s="18"/>
    </row>
    <row r="75" spans="2:2" x14ac:dyDescent="0.3">
      <c r="B75" s="18"/>
    </row>
    <row r="76" spans="2:2" x14ac:dyDescent="0.3">
      <c r="B76" s="18"/>
    </row>
    <row r="77" spans="2:2" x14ac:dyDescent="0.3">
      <c r="B77" s="18"/>
    </row>
    <row r="78" spans="2:2" x14ac:dyDescent="0.3">
      <c r="B78" s="18"/>
    </row>
    <row r="79" spans="2:2" x14ac:dyDescent="0.3">
      <c r="B79" s="18"/>
    </row>
    <row r="80" spans="2:2" x14ac:dyDescent="0.3">
      <c r="B80" s="18"/>
    </row>
    <row r="81" spans="2:2" x14ac:dyDescent="0.3">
      <c r="B81" s="18"/>
    </row>
    <row r="82" spans="2:2" x14ac:dyDescent="0.3">
      <c r="B82" s="18"/>
    </row>
    <row r="83" spans="2:2" x14ac:dyDescent="0.3">
      <c r="B83" s="18"/>
    </row>
    <row r="84" spans="2:2" x14ac:dyDescent="0.3">
      <c r="B84" s="18"/>
    </row>
    <row r="85" spans="2:2" x14ac:dyDescent="0.3">
      <c r="B85" s="18"/>
    </row>
    <row r="86" spans="2:2" x14ac:dyDescent="0.3">
      <c r="B86" s="18"/>
    </row>
    <row r="87" spans="2:2" x14ac:dyDescent="0.3">
      <c r="B87" s="18"/>
    </row>
    <row r="88" spans="2:2" x14ac:dyDescent="0.3">
      <c r="B88" s="18"/>
    </row>
    <row r="89" spans="2:2" x14ac:dyDescent="0.3">
      <c r="B89" s="18"/>
    </row>
    <row r="90" spans="2:2" x14ac:dyDescent="0.3">
      <c r="B90" s="18"/>
    </row>
    <row r="91" spans="2:2" x14ac:dyDescent="0.3">
      <c r="B91" s="18"/>
    </row>
    <row r="92" spans="2:2" x14ac:dyDescent="0.3">
      <c r="B92" s="18"/>
    </row>
    <row r="93" spans="2:2" x14ac:dyDescent="0.3">
      <c r="B93" s="18"/>
    </row>
    <row r="94" spans="2:2" x14ac:dyDescent="0.3">
      <c r="B94" s="18"/>
    </row>
    <row r="95" spans="2:2" x14ac:dyDescent="0.3">
      <c r="B95" s="18"/>
    </row>
    <row r="96" spans="2:2" x14ac:dyDescent="0.3">
      <c r="B96" s="18"/>
    </row>
    <row r="97" spans="2:2" x14ac:dyDescent="0.3">
      <c r="B97" s="18"/>
    </row>
    <row r="98" spans="2:2" x14ac:dyDescent="0.3">
      <c r="B98" s="18"/>
    </row>
    <row r="99" spans="2:2" x14ac:dyDescent="0.3">
      <c r="B99" s="18"/>
    </row>
    <row r="100" spans="2:2" x14ac:dyDescent="0.3">
      <c r="B100" s="18"/>
    </row>
    <row r="101" spans="2:2" x14ac:dyDescent="0.3">
      <c r="B101" s="18"/>
    </row>
    <row r="102" spans="2:2" x14ac:dyDescent="0.3">
      <c r="B102" s="18"/>
    </row>
    <row r="103" spans="2:2" x14ac:dyDescent="0.3">
      <c r="B103" s="18"/>
    </row>
    <row r="104" spans="2:2" x14ac:dyDescent="0.3">
      <c r="B104" s="18"/>
    </row>
    <row r="105" spans="2:2" x14ac:dyDescent="0.3">
      <c r="B105" s="18"/>
    </row>
  </sheetData>
  <mergeCells count="6">
    <mergeCell ref="B5:B6"/>
    <mergeCell ref="C4:J4"/>
    <mergeCell ref="K4:R4"/>
    <mergeCell ref="S4:Z5"/>
    <mergeCell ref="C5:J5"/>
    <mergeCell ref="K5:R5"/>
  </mergeCells>
  <pageMargins left="0.7" right="0.7" top="0.75" bottom="0.75" header="0.3" footer="0.3"/>
  <ignoredErrors>
    <ignoredError sqref="K7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AA48"/>
  <sheetViews>
    <sheetView showGridLines="0" topLeftCell="A13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2" customWidth="1"/>
    <col min="2" max="2" width="45.44140625" style="2" customWidth="1"/>
    <col min="3" max="11" width="10.77734375" style="2" customWidth="1"/>
    <col min="12" max="18" width="8.88671875" style="2"/>
    <col min="19" max="22" width="9" style="2" bestFit="1" customWidth="1"/>
    <col min="23" max="23" width="9.109375" style="2" bestFit="1" customWidth="1"/>
    <col min="24" max="26" width="9" style="2" bestFit="1" customWidth="1"/>
    <col min="27" max="27" width="8.88671875" style="10"/>
    <col min="28" max="16384" width="8.88671875" style="2"/>
  </cols>
  <sheetData>
    <row r="2" spans="1:26" x14ac:dyDescent="0.3">
      <c r="B2" s="3" t="s">
        <v>348</v>
      </c>
      <c r="C2" s="8"/>
      <c r="D2" s="8"/>
      <c r="E2" s="8"/>
      <c r="F2" s="8"/>
      <c r="G2" s="8"/>
      <c r="H2" s="8"/>
      <c r="I2" s="8"/>
      <c r="J2" s="8"/>
    </row>
    <row r="3" spans="1:26" x14ac:dyDescent="0.3">
      <c r="C3" s="9"/>
      <c r="D3" s="9"/>
      <c r="E3" s="10"/>
      <c r="F3" s="10"/>
      <c r="G3" s="10"/>
      <c r="H3" s="10"/>
      <c r="I3" s="10"/>
      <c r="J3" s="10"/>
    </row>
    <row r="4" spans="1:26" x14ac:dyDescent="0.3">
      <c r="B4" s="162"/>
      <c r="C4" s="167" t="s">
        <v>10</v>
      </c>
      <c r="D4" s="167"/>
      <c r="E4" s="167"/>
      <c r="F4" s="167"/>
      <c r="G4" s="167"/>
      <c r="H4" s="167"/>
      <c r="I4" s="167"/>
      <c r="J4" s="168"/>
      <c r="K4" s="167" t="s">
        <v>10</v>
      </c>
      <c r="L4" s="167"/>
      <c r="M4" s="167"/>
      <c r="N4" s="167"/>
      <c r="O4" s="167"/>
      <c r="P4" s="167"/>
      <c r="Q4" s="167"/>
      <c r="R4" s="168"/>
      <c r="S4" s="164" t="s">
        <v>304</v>
      </c>
      <c r="T4" s="164"/>
      <c r="U4" s="164"/>
      <c r="V4" s="164"/>
      <c r="W4" s="164"/>
      <c r="X4" s="164"/>
      <c r="Y4" s="164"/>
      <c r="Z4" s="164"/>
    </row>
    <row r="5" spans="1:26" x14ac:dyDescent="0.3">
      <c r="B5" s="166" t="s">
        <v>357</v>
      </c>
      <c r="C5" s="167">
        <v>2020</v>
      </c>
      <c r="D5" s="167"/>
      <c r="E5" s="167"/>
      <c r="F5" s="167"/>
      <c r="G5" s="167"/>
      <c r="H5" s="167"/>
      <c r="I5" s="167"/>
      <c r="J5" s="168"/>
      <c r="K5" s="167">
        <v>2019</v>
      </c>
      <c r="L5" s="167"/>
      <c r="M5" s="167"/>
      <c r="N5" s="167"/>
      <c r="O5" s="167"/>
      <c r="P5" s="167"/>
      <c r="Q5" s="167"/>
      <c r="R5" s="168"/>
      <c r="S5" s="165" t="s">
        <v>307</v>
      </c>
      <c r="T5" s="165"/>
      <c r="U5" s="165"/>
      <c r="V5" s="165"/>
      <c r="W5" s="165"/>
      <c r="X5" s="165"/>
      <c r="Y5" s="165"/>
      <c r="Z5" s="165"/>
    </row>
    <row r="6" spans="1:26" x14ac:dyDescent="0.3">
      <c r="B6" s="166"/>
      <c r="C6" s="11" t="s">
        <v>13</v>
      </c>
      <c r="D6" s="15" t="s">
        <v>297</v>
      </c>
      <c r="E6" s="11" t="s">
        <v>298</v>
      </c>
      <c r="F6" s="29" t="s">
        <v>299</v>
      </c>
      <c r="G6" s="15" t="s">
        <v>300</v>
      </c>
      <c r="H6" s="11" t="s">
        <v>301</v>
      </c>
      <c r="I6" s="29" t="s">
        <v>302</v>
      </c>
      <c r="J6" s="86" t="s">
        <v>303</v>
      </c>
      <c r="K6" s="37" t="s">
        <v>13</v>
      </c>
      <c r="L6" s="15" t="s">
        <v>297</v>
      </c>
      <c r="M6" s="11" t="s">
        <v>298</v>
      </c>
      <c r="N6" s="15" t="s">
        <v>299</v>
      </c>
      <c r="O6" s="15" t="s">
        <v>300</v>
      </c>
      <c r="P6" s="11" t="s">
        <v>301</v>
      </c>
      <c r="Q6" s="15" t="s">
        <v>302</v>
      </c>
      <c r="R6" s="86" t="s">
        <v>303</v>
      </c>
      <c r="S6" s="11" t="s">
        <v>13</v>
      </c>
      <c r="T6" s="7" t="s">
        <v>297</v>
      </c>
      <c r="U6" s="11" t="s">
        <v>298</v>
      </c>
      <c r="V6" s="7" t="s">
        <v>299</v>
      </c>
      <c r="W6" s="7" t="s">
        <v>300</v>
      </c>
      <c r="X6" s="11" t="s">
        <v>301</v>
      </c>
      <c r="Y6" s="7" t="s">
        <v>302</v>
      </c>
      <c r="Z6" s="12" t="s">
        <v>303</v>
      </c>
    </row>
    <row r="7" spans="1:26" x14ac:dyDescent="0.3">
      <c r="B7" s="62" t="s">
        <v>165</v>
      </c>
      <c r="C7" s="69">
        <f>SUM(D7:J7)</f>
        <v>16703.155174</v>
      </c>
      <c r="D7" s="27">
        <f>SUM(D8:D13)</f>
        <v>2542.6608780000001</v>
      </c>
      <c r="E7" s="27">
        <f t="shared" ref="E7:J7" si="0">SUM(E8:E13)</f>
        <v>2223.0616299999997</v>
      </c>
      <c r="F7" s="27">
        <f t="shared" si="0"/>
        <v>2615.445604</v>
      </c>
      <c r="G7" s="27">
        <f t="shared" si="0"/>
        <v>2300.9516450000001</v>
      </c>
      <c r="H7" s="27">
        <f t="shared" si="0"/>
        <v>1952.6068859999998</v>
      </c>
      <c r="I7" s="27">
        <f t="shared" si="0"/>
        <v>2474.3541929999997</v>
      </c>
      <c r="J7" s="59">
        <f t="shared" si="0"/>
        <v>2594.0743380000004</v>
      </c>
      <c r="K7" s="67">
        <f>SUM(L7:R7)</f>
        <v>17179.852355999999</v>
      </c>
      <c r="L7" s="27">
        <f>SUM(L8:L13)</f>
        <v>2754.7143040000001</v>
      </c>
      <c r="M7" s="27">
        <f t="shared" ref="M7:R7" si="1">SUM(M8:M13)</f>
        <v>2195.7888789999997</v>
      </c>
      <c r="N7" s="27">
        <f t="shared" si="1"/>
        <v>1935.416633</v>
      </c>
      <c r="O7" s="27">
        <f t="shared" si="1"/>
        <v>2541.221579</v>
      </c>
      <c r="P7" s="27">
        <f t="shared" si="1"/>
        <v>2447.48162</v>
      </c>
      <c r="Q7" s="27">
        <f t="shared" si="1"/>
        <v>2600.968648</v>
      </c>
      <c r="R7" s="59">
        <f t="shared" si="1"/>
        <v>2704.2606929999997</v>
      </c>
      <c r="S7" s="79">
        <f t="shared" ref="S7:S35" si="2">IF(ISERROR(C7/K7-1),"-",(C7/K7-1))</f>
        <v>-2.7747455107407504E-2</v>
      </c>
      <c r="T7" s="46">
        <f t="shared" ref="T7:T35" si="3">IF(ISERROR(D7/L7-1),"-",(D7/L7-1))</f>
        <v>-7.6978373289776858E-2</v>
      </c>
      <c r="U7" s="46">
        <f t="shared" ref="U7:U35" si="4">IF(ISERROR(E7/M7-1),"-",(E7/M7-1))</f>
        <v>1.2420479610234958E-2</v>
      </c>
      <c r="V7" s="46">
        <f t="shared" ref="V7:V35" si="5">IF(ISERROR(F7/N7-1),"-",(F7/N7-1))</f>
        <v>0.35136050781268646</v>
      </c>
      <c r="W7" s="46">
        <f t="shared" ref="W7:W35" si="6">IF(ISERROR(G7/O7-1),"-",(G7/O7-1))</f>
        <v>-9.4548990133536015E-2</v>
      </c>
      <c r="X7" s="46">
        <f t="shared" ref="X7:X35" si="7">IF(ISERROR(H7/P7-1),"-",(H7/P7-1))</f>
        <v>-0.20219752824946657</v>
      </c>
      <c r="Y7" s="46">
        <f t="shared" ref="Y7:Y35" si="8">IF(ISERROR(I7/Q7-1),"-",(I7/Q7-1))</f>
        <v>-4.8679731336769394E-2</v>
      </c>
      <c r="Z7" s="123">
        <f t="shared" ref="Z7:Z35" si="9">IF(ISERROR(J7/R7-1),"-",(J7/R7-1))</f>
        <v>-4.0745463366463786E-2</v>
      </c>
    </row>
    <row r="8" spans="1:26" x14ac:dyDescent="0.3">
      <c r="B8" s="63" t="s">
        <v>257</v>
      </c>
      <c r="C8" s="70">
        <f t="shared" ref="C8:C34" si="10">SUM(D8:J8)</f>
        <v>2564.4539489999997</v>
      </c>
      <c r="D8" s="26">
        <v>452.24888099999998</v>
      </c>
      <c r="E8" s="26">
        <v>346.16725400000001</v>
      </c>
      <c r="F8" s="26">
        <v>503.049126</v>
      </c>
      <c r="G8" s="26">
        <v>298.78356500000001</v>
      </c>
      <c r="H8" s="26">
        <v>244.08663100000001</v>
      </c>
      <c r="I8" s="26">
        <v>355.71459800000002</v>
      </c>
      <c r="J8" s="60">
        <v>364.40389399999998</v>
      </c>
      <c r="K8" s="68">
        <f t="shared" ref="K8:K34" si="11">SUM(L8:R8)</f>
        <v>2518.4650090000005</v>
      </c>
      <c r="L8" s="16">
        <v>318.43418300000002</v>
      </c>
      <c r="M8" s="16">
        <v>367.22702299999997</v>
      </c>
      <c r="N8" s="16">
        <v>263.51828799999998</v>
      </c>
      <c r="O8" s="16">
        <v>450.69316900000001</v>
      </c>
      <c r="P8" s="16">
        <v>398.23686700000002</v>
      </c>
      <c r="Q8" s="16">
        <v>375.35520700000001</v>
      </c>
      <c r="R8" s="61">
        <v>345.000272</v>
      </c>
      <c r="S8" s="80">
        <f t="shared" si="2"/>
        <v>1.8260702386434957E-2</v>
      </c>
      <c r="T8" s="46">
        <f t="shared" si="3"/>
        <v>0.42022717768337059</v>
      </c>
      <c r="U8" s="46">
        <f t="shared" si="4"/>
        <v>-5.7348091727988049E-2</v>
      </c>
      <c r="V8" s="46">
        <f t="shared" si="5"/>
        <v>0.90897235185438063</v>
      </c>
      <c r="W8" s="46">
        <f t="shared" si="6"/>
        <v>-0.33705770233229337</v>
      </c>
      <c r="X8" s="46">
        <f t="shared" si="7"/>
        <v>-0.38708178165734719</v>
      </c>
      <c r="Y8" s="46">
        <f t="shared" si="8"/>
        <v>-5.2325393743638648E-2</v>
      </c>
      <c r="Z8" s="123">
        <f t="shared" si="9"/>
        <v>5.6242338266910163E-2</v>
      </c>
    </row>
    <row r="9" spans="1:26" x14ac:dyDescent="0.3">
      <c r="B9" s="63" t="s">
        <v>252</v>
      </c>
      <c r="C9" s="70">
        <f t="shared" si="10"/>
        <v>8969.5362999999998</v>
      </c>
      <c r="D9" s="26">
        <v>1285.7524100000001</v>
      </c>
      <c r="E9" s="26">
        <v>1221.5814310000001</v>
      </c>
      <c r="F9" s="26">
        <v>1371.3575860000001</v>
      </c>
      <c r="G9" s="26">
        <v>1613.2441630000001</v>
      </c>
      <c r="H9" s="26">
        <v>1051.4872640000001</v>
      </c>
      <c r="I9" s="26">
        <v>1294.324758</v>
      </c>
      <c r="J9" s="60">
        <v>1131.7886880000001</v>
      </c>
      <c r="K9" s="68">
        <f t="shared" si="11"/>
        <v>9214.5021889999989</v>
      </c>
      <c r="L9" s="16">
        <v>1607.049487</v>
      </c>
      <c r="M9" s="16">
        <v>1211.253774</v>
      </c>
      <c r="N9" s="16">
        <v>1049.695927</v>
      </c>
      <c r="O9" s="16">
        <v>1369.8121329999999</v>
      </c>
      <c r="P9" s="16">
        <v>1167.448437</v>
      </c>
      <c r="Q9" s="16">
        <v>1407.625333</v>
      </c>
      <c r="R9" s="61">
        <v>1401.6170979999999</v>
      </c>
      <c r="S9" s="80">
        <f t="shared" si="2"/>
        <v>-2.6584820750537363E-2</v>
      </c>
      <c r="T9" s="46">
        <f t="shared" si="3"/>
        <v>-0.19992979656139231</v>
      </c>
      <c r="U9" s="46">
        <f t="shared" si="4"/>
        <v>8.5264188411107167E-3</v>
      </c>
      <c r="V9" s="46">
        <f t="shared" si="5"/>
        <v>0.30643317814836113</v>
      </c>
      <c r="W9" s="46">
        <f t="shared" si="6"/>
        <v>0.17771198264017718</v>
      </c>
      <c r="X9" s="46">
        <f t="shared" si="7"/>
        <v>-9.9328732066305325E-2</v>
      </c>
      <c r="Y9" s="46">
        <f t="shared" si="8"/>
        <v>-8.0490576820273829E-2</v>
      </c>
      <c r="Z9" s="123">
        <f t="shared" si="9"/>
        <v>-0.19251221348899372</v>
      </c>
    </row>
    <row r="10" spans="1:26" x14ac:dyDescent="0.3">
      <c r="B10" s="63" t="s">
        <v>253</v>
      </c>
      <c r="C10" s="70">
        <f t="shared" si="10"/>
        <v>1036.623233</v>
      </c>
      <c r="D10" s="26">
        <v>225.214834</v>
      </c>
      <c r="E10" s="26">
        <v>204.13687200000001</v>
      </c>
      <c r="F10" s="26">
        <v>214.09433799999999</v>
      </c>
      <c r="G10" s="26">
        <v>6.7259710000000004</v>
      </c>
      <c r="H10" s="26">
        <v>101.304773</v>
      </c>
      <c r="I10" s="26">
        <v>135.862483</v>
      </c>
      <c r="J10" s="60">
        <v>149.283962</v>
      </c>
      <c r="K10" s="68">
        <f t="shared" si="11"/>
        <v>1511.5639859999999</v>
      </c>
      <c r="L10" s="16">
        <v>294.69583999999998</v>
      </c>
      <c r="M10" s="16">
        <v>192.966837</v>
      </c>
      <c r="N10" s="16">
        <v>138.35521900000001</v>
      </c>
      <c r="O10" s="16">
        <v>203.32126</v>
      </c>
      <c r="P10" s="16">
        <v>215.81866199999999</v>
      </c>
      <c r="Q10" s="16">
        <v>206.099737</v>
      </c>
      <c r="R10" s="61">
        <v>260.30643099999998</v>
      </c>
      <c r="S10" s="80">
        <f t="shared" si="2"/>
        <v>-0.31420486158632244</v>
      </c>
      <c r="T10" s="46">
        <f t="shared" si="3"/>
        <v>-0.23577192674318026</v>
      </c>
      <c r="U10" s="46">
        <f t="shared" si="4"/>
        <v>5.7885775471357315E-2</v>
      </c>
      <c r="V10" s="46">
        <f t="shared" si="5"/>
        <v>0.54742509568793341</v>
      </c>
      <c r="W10" s="46">
        <f t="shared" si="6"/>
        <v>-0.96691948987528409</v>
      </c>
      <c r="X10" s="46">
        <f t="shared" si="7"/>
        <v>-0.53060234892939895</v>
      </c>
      <c r="Y10" s="46">
        <f t="shared" si="8"/>
        <v>-0.3407925455043157</v>
      </c>
      <c r="Z10" s="123">
        <f t="shared" si="9"/>
        <v>-0.42650682341382484</v>
      </c>
    </row>
    <row r="11" spans="1:26" x14ac:dyDescent="0.3">
      <c r="B11" s="63" t="s">
        <v>254</v>
      </c>
      <c r="C11" s="70">
        <f t="shared" si="10"/>
        <v>1817.908813</v>
      </c>
      <c r="D11" s="26">
        <v>224.68705800000001</v>
      </c>
      <c r="E11" s="26">
        <v>227.443409</v>
      </c>
      <c r="F11" s="26">
        <v>223.125406</v>
      </c>
      <c r="G11" s="26">
        <v>140.50766899999999</v>
      </c>
      <c r="H11" s="26">
        <v>189.899902</v>
      </c>
      <c r="I11" s="26">
        <v>355.00883299999998</v>
      </c>
      <c r="J11" s="60">
        <v>457.236536</v>
      </c>
      <c r="K11" s="68">
        <f t="shared" si="11"/>
        <v>1548.671425</v>
      </c>
      <c r="L11" s="16">
        <v>241.43673999999999</v>
      </c>
      <c r="M11" s="16">
        <v>164.587256</v>
      </c>
      <c r="N11" s="16">
        <v>221.42997</v>
      </c>
      <c r="O11" s="16">
        <v>213.802888</v>
      </c>
      <c r="P11" s="16">
        <v>258.24976900000001</v>
      </c>
      <c r="Q11" s="16">
        <v>178.582067</v>
      </c>
      <c r="R11" s="61">
        <v>270.58273500000001</v>
      </c>
      <c r="S11" s="80">
        <f t="shared" si="2"/>
        <v>0.17385055580785957</v>
      </c>
      <c r="T11" s="46">
        <f t="shared" si="3"/>
        <v>-6.9375033808027675E-2</v>
      </c>
      <c r="U11" s="46">
        <f t="shared" si="4"/>
        <v>0.3819017008218426</v>
      </c>
      <c r="V11" s="46">
        <f t="shared" si="5"/>
        <v>7.6567593808551937E-3</v>
      </c>
      <c r="W11" s="46">
        <f t="shared" si="6"/>
        <v>-0.34281678645987235</v>
      </c>
      <c r="X11" s="46">
        <f t="shared" si="7"/>
        <v>-0.26466574303111967</v>
      </c>
      <c r="Y11" s="46">
        <f t="shared" si="8"/>
        <v>0.98793103341109823</v>
      </c>
      <c r="Z11" s="123">
        <f t="shared" si="9"/>
        <v>0.68982154755734859</v>
      </c>
    </row>
    <row r="12" spans="1:26" x14ac:dyDescent="0.3">
      <c r="B12" s="63" t="s">
        <v>255</v>
      </c>
      <c r="C12" s="70">
        <f t="shared" si="10"/>
        <v>1019.9986249999999</v>
      </c>
      <c r="D12" s="26">
        <v>110.97251</v>
      </c>
      <c r="E12" s="26">
        <v>118.65030400000001</v>
      </c>
      <c r="F12" s="26">
        <v>115.330821</v>
      </c>
      <c r="G12" s="26">
        <v>43.036879999999996</v>
      </c>
      <c r="H12" s="26">
        <v>199.099403</v>
      </c>
      <c r="I12" s="26">
        <v>174.73455200000001</v>
      </c>
      <c r="J12" s="60">
        <v>258.17415499999998</v>
      </c>
      <c r="K12" s="68">
        <f t="shared" si="11"/>
        <v>955.04797900000005</v>
      </c>
      <c r="L12" s="16">
        <v>133.757947</v>
      </c>
      <c r="M12" s="16">
        <v>119.096841</v>
      </c>
      <c r="N12" s="16">
        <v>117.385492</v>
      </c>
      <c r="O12" s="16">
        <v>137.263949</v>
      </c>
      <c r="P12" s="16">
        <v>159.54715400000001</v>
      </c>
      <c r="Q12" s="16">
        <v>149.009536</v>
      </c>
      <c r="R12" s="61">
        <v>138.98706000000001</v>
      </c>
      <c r="S12" s="80">
        <f t="shared" si="2"/>
        <v>6.8007730949818379E-2</v>
      </c>
      <c r="T12" s="46">
        <f t="shared" si="3"/>
        <v>-0.17034828592277962</v>
      </c>
      <c r="U12" s="46">
        <f t="shared" si="4"/>
        <v>-3.7493605728803336E-3</v>
      </c>
      <c r="V12" s="46">
        <f t="shared" si="5"/>
        <v>-1.7503619612549759E-2</v>
      </c>
      <c r="W12" s="46">
        <f t="shared" si="6"/>
        <v>-0.68646625487949497</v>
      </c>
      <c r="X12" s="46">
        <f t="shared" si="7"/>
        <v>0.24790319355994272</v>
      </c>
      <c r="Y12" s="46">
        <f t="shared" si="8"/>
        <v>0.17264006512979146</v>
      </c>
      <c r="Z12" s="123">
        <f t="shared" si="9"/>
        <v>0.85754094661762004</v>
      </c>
    </row>
    <row r="13" spans="1:26" x14ac:dyDescent="0.3">
      <c r="B13" s="63" t="s">
        <v>256</v>
      </c>
      <c r="C13" s="70">
        <f t="shared" si="10"/>
        <v>1294.6342540000001</v>
      </c>
      <c r="D13" s="26">
        <v>243.78518500000001</v>
      </c>
      <c r="E13" s="26">
        <v>105.08235999999999</v>
      </c>
      <c r="F13" s="26">
        <v>188.488327</v>
      </c>
      <c r="G13" s="26">
        <v>198.65339700000001</v>
      </c>
      <c r="H13" s="26">
        <v>166.72891300000001</v>
      </c>
      <c r="I13" s="26">
        <v>158.708969</v>
      </c>
      <c r="J13" s="60">
        <v>233.18710300000001</v>
      </c>
      <c r="K13" s="68">
        <f t="shared" si="11"/>
        <v>1431.601768</v>
      </c>
      <c r="L13" s="16">
        <v>159.34010699999999</v>
      </c>
      <c r="M13" s="16">
        <v>140.65714800000001</v>
      </c>
      <c r="N13" s="16">
        <v>145.03173699999999</v>
      </c>
      <c r="O13" s="16">
        <v>166.32818</v>
      </c>
      <c r="P13" s="16">
        <v>248.18073100000001</v>
      </c>
      <c r="Q13" s="16">
        <v>284.29676799999999</v>
      </c>
      <c r="R13" s="61">
        <v>287.76709699999998</v>
      </c>
      <c r="S13" s="80">
        <f t="shared" si="2"/>
        <v>-9.5674311852344651E-2</v>
      </c>
      <c r="T13" s="46">
        <f t="shared" si="3"/>
        <v>0.52996749901768325</v>
      </c>
      <c r="U13" s="46">
        <f t="shared" si="4"/>
        <v>-0.25291845104096677</v>
      </c>
      <c r="V13" s="46">
        <f t="shared" si="5"/>
        <v>0.29963503781244794</v>
      </c>
      <c r="W13" s="46">
        <f t="shared" si="6"/>
        <v>0.19434600318478812</v>
      </c>
      <c r="X13" s="46">
        <f t="shared" si="7"/>
        <v>-0.32819557615051109</v>
      </c>
      <c r="Y13" s="46">
        <f t="shared" si="8"/>
        <v>-0.44174895087094346</v>
      </c>
      <c r="Z13" s="123">
        <f t="shared" si="9"/>
        <v>-0.18966725024855768</v>
      </c>
    </row>
    <row r="14" spans="1:26" x14ac:dyDescent="0.3">
      <c r="B14" s="62" t="s">
        <v>166</v>
      </c>
      <c r="C14" s="69">
        <f t="shared" si="10"/>
        <v>10138.595204000001</v>
      </c>
      <c r="D14" s="27">
        <f>SUM(D15:D26)</f>
        <v>1553.376563</v>
      </c>
      <c r="E14" s="27">
        <f t="shared" ref="E14:J14" si="12">SUM(E15:E26)</f>
        <v>1337.6248390000001</v>
      </c>
      <c r="F14" s="27">
        <f t="shared" si="12"/>
        <v>1863.7180069999997</v>
      </c>
      <c r="G14" s="27">
        <f t="shared" si="12"/>
        <v>1143.8221900000001</v>
      </c>
      <c r="H14" s="27">
        <f t="shared" si="12"/>
        <v>949.95107000000019</v>
      </c>
      <c r="I14" s="27">
        <f t="shared" si="12"/>
        <v>1450.7062980000001</v>
      </c>
      <c r="J14" s="59">
        <f t="shared" si="12"/>
        <v>1839.3962369999999</v>
      </c>
      <c r="K14" s="67">
        <f t="shared" si="11"/>
        <v>10429.032506</v>
      </c>
      <c r="L14" s="27">
        <f>SUM(L15:L26)</f>
        <v>1518.1561020000001</v>
      </c>
      <c r="M14" s="27">
        <f t="shared" ref="M14:R14" si="13">SUM(M15:M26)</f>
        <v>1467.2389130000001</v>
      </c>
      <c r="N14" s="27">
        <f t="shared" si="13"/>
        <v>1441.2267189999998</v>
      </c>
      <c r="O14" s="27">
        <f t="shared" si="13"/>
        <v>1473.2517889999999</v>
      </c>
      <c r="P14" s="27">
        <f t="shared" si="13"/>
        <v>1481.53513</v>
      </c>
      <c r="Q14" s="27">
        <f t="shared" si="13"/>
        <v>1570.832508</v>
      </c>
      <c r="R14" s="59">
        <f t="shared" si="13"/>
        <v>1476.7913450000001</v>
      </c>
      <c r="S14" s="79">
        <f t="shared" si="2"/>
        <v>-2.784892096490299E-2</v>
      </c>
      <c r="T14" s="46">
        <f t="shared" si="3"/>
        <v>2.3199499019633585E-2</v>
      </c>
      <c r="U14" s="46">
        <f t="shared" si="4"/>
        <v>-8.8338765317356405E-2</v>
      </c>
      <c r="V14" s="46">
        <f t="shared" si="5"/>
        <v>0.29314699930982901</v>
      </c>
      <c r="W14" s="46">
        <f t="shared" si="6"/>
        <v>-0.22360712639867686</v>
      </c>
      <c r="X14" s="46">
        <f t="shared" si="7"/>
        <v>-0.35880624713907383</v>
      </c>
      <c r="Y14" s="46">
        <f t="shared" si="8"/>
        <v>-7.6472959012635844E-2</v>
      </c>
      <c r="Z14" s="123">
        <f t="shared" si="9"/>
        <v>0.24553562913791316</v>
      </c>
    </row>
    <row r="15" spans="1:26" x14ac:dyDescent="0.3">
      <c r="B15" s="63" t="s">
        <v>325</v>
      </c>
      <c r="C15" s="70">
        <f t="shared" si="10"/>
        <v>373.530371</v>
      </c>
      <c r="D15" s="26">
        <v>113.3379</v>
      </c>
      <c r="E15" s="26">
        <v>0.227136</v>
      </c>
      <c r="F15" s="26">
        <v>1.413599</v>
      </c>
      <c r="G15" s="26">
        <v>124.71250499999999</v>
      </c>
      <c r="H15" s="26">
        <v>0.117525</v>
      </c>
      <c r="I15" s="26">
        <v>133.27198200000001</v>
      </c>
      <c r="J15" s="60">
        <v>0.44972400000000001</v>
      </c>
      <c r="K15" s="68">
        <f t="shared" si="11"/>
        <v>363.35678200000001</v>
      </c>
      <c r="L15" s="16">
        <v>124.358487</v>
      </c>
      <c r="M15" s="16">
        <v>5.7972999999999997E-2</v>
      </c>
      <c r="N15" s="16">
        <v>0.41853000000000001</v>
      </c>
      <c r="O15" s="16">
        <v>0.31176100000000001</v>
      </c>
      <c r="P15" s="16">
        <v>0.761347</v>
      </c>
      <c r="Q15" s="16">
        <v>236.92131800000001</v>
      </c>
      <c r="R15" s="61">
        <v>0.527366</v>
      </c>
      <c r="S15" s="80">
        <f t="shared" si="2"/>
        <v>2.7998896687718933E-2</v>
      </c>
      <c r="T15" s="46">
        <f t="shared" si="3"/>
        <v>-8.8619500492957859E-2</v>
      </c>
      <c r="U15" s="46">
        <f t="shared" si="4"/>
        <v>2.9179618098080145</v>
      </c>
      <c r="V15" s="46">
        <f t="shared" si="5"/>
        <v>2.3775332712111439</v>
      </c>
      <c r="W15" s="46">
        <f t="shared" si="6"/>
        <v>399.02599747883789</v>
      </c>
      <c r="X15" s="46">
        <f t="shared" si="7"/>
        <v>-0.84563543298916266</v>
      </c>
      <c r="Y15" s="46">
        <f t="shared" si="8"/>
        <v>-0.43748421153051331</v>
      </c>
      <c r="Z15" s="123">
        <f t="shared" si="9"/>
        <v>-0.14722602518933714</v>
      </c>
    </row>
    <row r="16" spans="1:26" x14ac:dyDescent="0.3">
      <c r="A16" s="10" t="s">
        <v>0</v>
      </c>
      <c r="B16" s="63" t="s">
        <v>326</v>
      </c>
      <c r="C16" s="70">
        <f t="shared" si="10"/>
        <v>303.81219000000004</v>
      </c>
      <c r="D16" s="26">
        <v>28.663699999999999</v>
      </c>
      <c r="E16" s="26">
        <v>37.799239</v>
      </c>
      <c r="F16" s="26">
        <v>46.039138000000001</v>
      </c>
      <c r="G16" s="26">
        <v>61.471383000000003</v>
      </c>
      <c r="H16" s="26">
        <v>22.040478</v>
      </c>
      <c r="I16" s="26">
        <v>65.351814000000005</v>
      </c>
      <c r="J16" s="60">
        <v>42.446438000000001</v>
      </c>
      <c r="K16" s="68">
        <f t="shared" si="11"/>
        <v>312.66641400000003</v>
      </c>
      <c r="L16" s="16">
        <v>58.543892</v>
      </c>
      <c r="M16" s="16">
        <v>45.496203000000001</v>
      </c>
      <c r="N16" s="16">
        <v>55.340465000000002</v>
      </c>
      <c r="O16" s="16">
        <v>34.275452999999999</v>
      </c>
      <c r="P16" s="16">
        <v>30.131311</v>
      </c>
      <c r="Q16" s="16">
        <v>47.706304000000003</v>
      </c>
      <c r="R16" s="61">
        <v>41.172786000000002</v>
      </c>
      <c r="S16" s="80">
        <f t="shared" si="2"/>
        <v>-2.8318436530250346E-2</v>
      </c>
      <c r="T16" s="46">
        <f t="shared" si="3"/>
        <v>-0.51038957232293336</v>
      </c>
      <c r="U16" s="46">
        <f t="shared" si="4"/>
        <v>-0.16917816196661517</v>
      </c>
      <c r="V16" s="46">
        <f t="shared" si="5"/>
        <v>-0.16807460869727064</v>
      </c>
      <c r="W16" s="46">
        <f t="shared" si="6"/>
        <v>0.79345209529397054</v>
      </c>
      <c r="X16" s="46">
        <f t="shared" si="7"/>
        <v>-0.26851911621104041</v>
      </c>
      <c r="Y16" s="46">
        <f t="shared" si="8"/>
        <v>0.36987795155960934</v>
      </c>
      <c r="Z16" s="123">
        <f t="shared" si="9"/>
        <v>3.0934316662467154E-2</v>
      </c>
    </row>
    <row r="17" spans="1:26" x14ac:dyDescent="0.3">
      <c r="B17" s="63" t="s">
        <v>258</v>
      </c>
      <c r="C17" s="70">
        <f t="shared" si="10"/>
        <v>2375.0577760000001</v>
      </c>
      <c r="D17" s="26">
        <v>443.48088200000001</v>
      </c>
      <c r="E17" s="26">
        <v>281.88409200000001</v>
      </c>
      <c r="F17" s="26">
        <v>585.345598</v>
      </c>
      <c r="G17" s="26">
        <v>221.28927100000001</v>
      </c>
      <c r="H17" s="26">
        <v>243.98171400000001</v>
      </c>
      <c r="I17" s="26">
        <v>203.12871200000001</v>
      </c>
      <c r="J17" s="60">
        <v>395.94750699999997</v>
      </c>
      <c r="K17" s="68">
        <f t="shared" si="11"/>
        <v>81.705232999999993</v>
      </c>
      <c r="L17" s="16">
        <v>10.373328000000001</v>
      </c>
      <c r="M17" s="16">
        <v>8.2882200000000008</v>
      </c>
      <c r="N17" s="16">
        <v>15.274160999999999</v>
      </c>
      <c r="O17" s="16">
        <v>16.656399</v>
      </c>
      <c r="P17" s="16">
        <v>11.665103999999999</v>
      </c>
      <c r="Q17" s="16">
        <v>3.4397720000000001</v>
      </c>
      <c r="R17" s="61">
        <v>16.008248999999999</v>
      </c>
      <c r="S17" s="80">
        <f t="shared" si="2"/>
        <v>28.068612728881153</v>
      </c>
      <c r="T17" s="46">
        <f t="shared" si="3"/>
        <v>41.752035026753227</v>
      </c>
      <c r="U17" s="46">
        <f t="shared" si="4"/>
        <v>33.01020870584999</v>
      </c>
      <c r="V17" s="46">
        <f t="shared" si="5"/>
        <v>37.322602334753448</v>
      </c>
      <c r="W17" s="46">
        <f t="shared" si="6"/>
        <v>12.285540950357879</v>
      </c>
      <c r="X17" s="46">
        <f t="shared" si="7"/>
        <v>19.915519827341448</v>
      </c>
      <c r="Y17" s="46">
        <f t="shared" si="8"/>
        <v>58.052958161180449</v>
      </c>
      <c r="Z17" s="123">
        <f t="shared" si="9"/>
        <v>23.733967281493435</v>
      </c>
    </row>
    <row r="18" spans="1:26" x14ac:dyDescent="0.3">
      <c r="B18" s="63" t="s">
        <v>259</v>
      </c>
      <c r="C18" s="70">
        <f t="shared" si="10"/>
        <v>28.340838000000002</v>
      </c>
      <c r="D18" s="26">
        <v>3.237069</v>
      </c>
      <c r="E18" s="26">
        <v>3.0947779999999998</v>
      </c>
      <c r="F18" s="26">
        <v>2.9925459999999999</v>
      </c>
      <c r="G18" s="26">
        <v>4.5295100000000001</v>
      </c>
      <c r="H18" s="26">
        <v>5.1059929999999998</v>
      </c>
      <c r="I18" s="26">
        <v>4.4964849999999998</v>
      </c>
      <c r="J18" s="60">
        <v>4.8844570000000003</v>
      </c>
      <c r="K18" s="68">
        <f t="shared" si="11"/>
        <v>28.556841000000002</v>
      </c>
      <c r="L18" s="16">
        <v>5.2750709999999996</v>
      </c>
      <c r="M18" s="16">
        <v>10.422636000000001</v>
      </c>
      <c r="N18" s="16">
        <v>1.6361129999999999</v>
      </c>
      <c r="O18" s="16">
        <v>2.042338</v>
      </c>
      <c r="P18" s="16">
        <v>1.9747760000000001</v>
      </c>
      <c r="Q18" s="16">
        <v>5.1913289999999996</v>
      </c>
      <c r="R18" s="61">
        <v>2.0145780000000002</v>
      </c>
      <c r="S18" s="80">
        <f t="shared" si="2"/>
        <v>-7.5639668967586449E-3</v>
      </c>
      <c r="T18" s="46">
        <f t="shared" si="3"/>
        <v>-0.38634588994157615</v>
      </c>
      <c r="U18" s="46">
        <f t="shared" si="4"/>
        <v>-0.70307146867644621</v>
      </c>
      <c r="V18" s="46">
        <f t="shared" si="5"/>
        <v>0.82905826186822074</v>
      </c>
      <c r="W18" s="46">
        <f t="shared" si="6"/>
        <v>1.217806259296943</v>
      </c>
      <c r="X18" s="46">
        <f t="shared" si="7"/>
        <v>1.5856061649523792</v>
      </c>
      <c r="Y18" s="46">
        <f t="shared" si="8"/>
        <v>-0.13384703608652038</v>
      </c>
      <c r="Z18" s="123">
        <f t="shared" si="9"/>
        <v>1.4245559119577398</v>
      </c>
    </row>
    <row r="19" spans="1:26" x14ac:dyDescent="0.3">
      <c r="B19" s="63" t="s">
        <v>260</v>
      </c>
      <c r="C19" s="70">
        <f t="shared" si="10"/>
        <v>368.80914300000006</v>
      </c>
      <c r="D19" s="26">
        <v>34.190164000000003</v>
      </c>
      <c r="E19" s="26">
        <v>50.701022000000002</v>
      </c>
      <c r="F19" s="26">
        <v>59.933172999999996</v>
      </c>
      <c r="G19" s="26">
        <v>65.989292000000006</v>
      </c>
      <c r="H19" s="26">
        <v>38.161368000000003</v>
      </c>
      <c r="I19" s="26">
        <v>52.275049000000003</v>
      </c>
      <c r="J19" s="60">
        <v>67.559075000000007</v>
      </c>
      <c r="K19" s="68">
        <f t="shared" si="11"/>
        <v>312.78588499999995</v>
      </c>
      <c r="L19" s="16">
        <v>25.132853999999998</v>
      </c>
      <c r="M19" s="16">
        <v>60.996290000000002</v>
      </c>
      <c r="N19" s="16">
        <v>32.305211999999997</v>
      </c>
      <c r="O19" s="16">
        <v>44.627768000000003</v>
      </c>
      <c r="P19" s="16">
        <v>55.488385000000001</v>
      </c>
      <c r="Q19" s="16">
        <v>60.937983000000003</v>
      </c>
      <c r="R19" s="61">
        <v>33.297393</v>
      </c>
      <c r="S19" s="80">
        <f t="shared" si="2"/>
        <v>0.17911056951946569</v>
      </c>
      <c r="T19" s="46">
        <f t="shared" si="3"/>
        <v>0.36037729738134816</v>
      </c>
      <c r="U19" s="46">
        <f t="shared" si="4"/>
        <v>-0.16878515070342803</v>
      </c>
      <c r="V19" s="46">
        <f t="shared" si="5"/>
        <v>0.85521683002730331</v>
      </c>
      <c r="W19" s="46">
        <f t="shared" si="6"/>
        <v>0.47865992312230365</v>
      </c>
      <c r="X19" s="46">
        <f t="shared" si="7"/>
        <v>-0.31226385485899433</v>
      </c>
      <c r="Y19" s="46">
        <f t="shared" si="8"/>
        <v>-0.14215984142435434</v>
      </c>
      <c r="Z19" s="123">
        <f t="shared" si="9"/>
        <v>1.0289598948482244</v>
      </c>
    </row>
    <row r="20" spans="1:26" x14ac:dyDescent="0.3">
      <c r="B20" s="63" t="s">
        <v>261</v>
      </c>
      <c r="C20" s="70">
        <f t="shared" si="10"/>
        <v>70.164217000000008</v>
      </c>
      <c r="D20" s="26">
        <v>4.0978750000000002</v>
      </c>
      <c r="E20" s="26">
        <v>17.488334999999999</v>
      </c>
      <c r="F20" s="26">
        <v>11.885729</v>
      </c>
      <c r="G20" s="26">
        <v>2.8821159999999999</v>
      </c>
      <c r="H20" s="26">
        <v>9.6658279999999994</v>
      </c>
      <c r="I20" s="26">
        <v>7.86876</v>
      </c>
      <c r="J20" s="60">
        <v>16.275573999999999</v>
      </c>
      <c r="K20" s="68">
        <f t="shared" si="11"/>
        <v>80.165120999999999</v>
      </c>
      <c r="L20" s="16">
        <v>12.427106</v>
      </c>
      <c r="M20" s="16">
        <v>13.002926</v>
      </c>
      <c r="N20" s="16">
        <v>9.6385159999999992</v>
      </c>
      <c r="O20" s="16">
        <v>9.9695289999999996</v>
      </c>
      <c r="P20" s="16">
        <v>19.241828000000002</v>
      </c>
      <c r="Q20" s="16">
        <v>9.9426710000000007</v>
      </c>
      <c r="R20" s="61">
        <v>5.942545</v>
      </c>
      <c r="S20" s="80">
        <f t="shared" si="2"/>
        <v>-0.12475380658378832</v>
      </c>
      <c r="T20" s="46">
        <f t="shared" si="3"/>
        <v>-0.67024703901294469</v>
      </c>
      <c r="U20" s="46">
        <f t="shared" si="4"/>
        <v>0.3449538203939635</v>
      </c>
      <c r="V20" s="46">
        <f t="shared" si="5"/>
        <v>0.23314927318686829</v>
      </c>
      <c r="W20" s="46">
        <f t="shared" si="6"/>
        <v>-0.71090750626233201</v>
      </c>
      <c r="X20" s="46">
        <f t="shared" si="7"/>
        <v>-0.49766581428749912</v>
      </c>
      <c r="Y20" s="46">
        <f t="shared" si="8"/>
        <v>-0.20858690788420942</v>
      </c>
      <c r="Z20" s="123">
        <f t="shared" si="9"/>
        <v>1.7388221713087573</v>
      </c>
    </row>
    <row r="21" spans="1:26" x14ac:dyDescent="0.3">
      <c r="B21" s="63" t="s">
        <v>262</v>
      </c>
      <c r="C21" s="70">
        <f t="shared" si="10"/>
        <v>351.69261499999999</v>
      </c>
      <c r="D21" s="26">
        <v>71.471198000000001</v>
      </c>
      <c r="E21" s="26">
        <v>51.484461000000003</v>
      </c>
      <c r="F21" s="26">
        <v>61.3553</v>
      </c>
      <c r="G21" s="26">
        <v>51.607325000000003</v>
      </c>
      <c r="H21" s="26">
        <v>32.122051999999996</v>
      </c>
      <c r="I21" s="26">
        <v>27.66011</v>
      </c>
      <c r="J21" s="60">
        <v>55.992168999999997</v>
      </c>
      <c r="K21" s="68">
        <f t="shared" si="11"/>
        <v>388.15193699999998</v>
      </c>
      <c r="L21" s="16">
        <v>52.931524000000003</v>
      </c>
      <c r="M21" s="16">
        <v>51.151383000000003</v>
      </c>
      <c r="N21" s="16">
        <v>52.543064000000001</v>
      </c>
      <c r="O21" s="16">
        <v>39.503894000000003</v>
      </c>
      <c r="P21" s="16">
        <v>58.919746000000004</v>
      </c>
      <c r="Q21" s="16">
        <v>56.226011999999997</v>
      </c>
      <c r="R21" s="61">
        <v>76.876313999999994</v>
      </c>
      <c r="S21" s="80">
        <f t="shared" si="2"/>
        <v>-9.3930542461778233E-2</v>
      </c>
      <c r="T21" s="46">
        <f t="shared" si="3"/>
        <v>0.35025770276329093</v>
      </c>
      <c r="U21" s="46">
        <f t="shared" si="4"/>
        <v>6.511612794516175E-3</v>
      </c>
      <c r="V21" s="46">
        <f t="shared" si="5"/>
        <v>0.16771454363605431</v>
      </c>
      <c r="W21" s="46">
        <f t="shared" si="6"/>
        <v>0.30638577047619653</v>
      </c>
      <c r="X21" s="46">
        <f t="shared" si="7"/>
        <v>-0.45481686224512929</v>
      </c>
      <c r="Y21" s="46">
        <f t="shared" si="8"/>
        <v>-0.50805491949171144</v>
      </c>
      <c r="Z21" s="123">
        <f t="shared" si="9"/>
        <v>-0.27165903141505976</v>
      </c>
    </row>
    <row r="22" spans="1:26" x14ac:dyDescent="0.3">
      <c r="B22" s="63" t="s">
        <v>263</v>
      </c>
      <c r="C22" s="70">
        <f t="shared" si="10"/>
        <v>3859.6728219999995</v>
      </c>
      <c r="D22" s="26">
        <v>542.20935199999997</v>
      </c>
      <c r="E22" s="26">
        <v>649.36740799999995</v>
      </c>
      <c r="F22" s="26">
        <v>645.320607</v>
      </c>
      <c r="G22" s="26">
        <v>386.33603299999999</v>
      </c>
      <c r="H22" s="26">
        <v>219.556691</v>
      </c>
      <c r="I22" s="26">
        <v>568.51056200000005</v>
      </c>
      <c r="J22" s="60">
        <v>848.37216899999999</v>
      </c>
      <c r="K22" s="68">
        <f t="shared" si="11"/>
        <v>4255.7558290000006</v>
      </c>
      <c r="L22" s="16">
        <v>592.23565499999995</v>
      </c>
      <c r="M22" s="16">
        <v>550.27108399999997</v>
      </c>
      <c r="N22" s="16">
        <v>721.70037500000001</v>
      </c>
      <c r="O22" s="16">
        <v>625.033725</v>
      </c>
      <c r="P22" s="16">
        <v>582.79214999999999</v>
      </c>
      <c r="Q22" s="16">
        <v>588.80508099999997</v>
      </c>
      <c r="R22" s="61">
        <v>594.91775900000005</v>
      </c>
      <c r="S22" s="80">
        <f t="shared" si="2"/>
        <v>-9.3069955823351647E-2</v>
      </c>
      <c r="T22" s="46">
        <f t="shared" si="3"/>
        <v>-8.4470265472280648E-2</v>
      </c>
      <c r="U22" s="46">
        <f t="shared" si="4"/>
        <v>0.18008637357364754</v>
      </c>
      <c r="V22" s="46">
        <f t="shared" si="5"/>
        <v>-0.10583307234667849</v>
      </c>
      <c r="W22" s="46">
        <f t="shared" si="6"/>
        <v>-0.38189570010802221</v>
      </c>
      <c r="X22" s="46">
        <f t="shared" si="7"/>
        <v>-0.62326759034074153</v>
      </c>
      <c r="Y22" s="46">
        <f t="shared" si="8"/>
        <v>-3.446729597769882E-2</v>
      </c>
      <c r="Z22" s="123">
        <f t="shared" si="9"/>
        <v>0.42603268462859911</v>
      </c>
    </row>
    <row r="23" spans="1:26" x14ac:dyDescent="0.3">
      <c r="B23" s="63" t="s">
        <v>264</v>
      </c>
      <c r="C23" s="70">
        <f t="shared" si="10"/>
        <v>782.01686800000004</v>
      </c>
      <c r="D23" s="26">
        <v>109.607187</v>
      </c>
      <c r="E23" s="26">
        <v>93.130970000000005</v>
      </c>
      <c r="F23" s="26">
        <v>155.42952399999999</v>
      </c>
      <c r="G23" s="26">
        <v>85.849244999999996</v>
      </c>
      <c r="H23" s="26">
        <v>112.54947900000001</v>
      </c>
      <c r="I23" s="26">
        <v>97.356750000000005</v>
      </c>
      <c r="J23" s="60">
        <v>128.09371300000001</v>
      </c>
      <c r="K23" s="68">
        <f t="shared" si="11"/>
        <v>1298.1441460000001</v>
      </c>
      <c r="L23" s="16">
        <v>163.52433600000001</v>
      </c>
      <c r="M23" s="16">
        <v>144.35392400000001</v>
      </c>
      <c r="N23" s="16">
        <v>146.43261699999999</v>
      </c>
      <c r="O23" s="16">
        <v>188.384792</v>
      </c>
      <c r="P23" s="16">
        <v>272.74437599999999</v>
      </c>
      <c r="Q23" s="16">
        <v>153.536956</v>
      </c>
      <c r="R23" s="61">
        <v>229.167145</v>
      </c>
      <c r="S23" s="80">
        <f t="shared" si="2"/>
        <v>-0.39758857257135449</v>
      </c>
      <c r="T23" s="46">
        <f t="shared" si="3"/>
        <v>-0.32971941864359566</v>
      </c>
      <c r="U23" s="46">
        <f t="shared" si="4"/>
        <v>-0.35484282366996822</v>
      </c>
      <c r="V23" s="46">
        <f t="shared" si="5"/>
        <v>6.1440594208597599E-2</v>
      </c>
      <c r="W23" s="46">
        <f t="shared" si="6"/>
        <v>-0.54428781597189646</v>
      </c>
      <c r="X23" s="46">
        <f t="shared" si="7"/>
        <v>-0.58734445545450953</v>
      </c>
      <c r="Y23" s="46">
        <f t="shared" si="8"/>
        <v>-0.36590673322975087</v>
      </c>
      <c r="Z23" s="123">
        <f t="shared" si="9"/>
        <v>-0.44104678268780628</v>
      </c>
    </row>
    <row r="24" spans="1:26" x14ac:dyDescent="0.3">
      <c r="B24" s="63" t="s">
        <v>265</v>
      </c>
      <c r="C24" s="70">
        <f t="shared" si="10"/>
        <v>1335.6967730000001</v>
      </c>
      <c r="D24" s="26">
        <v>140.564122</v>
      </c>
      <c r="E24" s="26">
        <v>109.875192</v>
      </c>
      <c r="F24" s="26">
        <v>263.20247699999999</v>
      </c>
      <c r="G24" s="26">
        <v>125.56090500000001</v>
      </c>
      <c r="H24" s="26">
        <v>250.033208</v>
      </c>
      <c r="I24" s="26">
        <v>258.88403699999998</v>
      </c>
      <c r="J24" s="60">
        <v>187.576832</v>
      </c>
      <c r="K24" s="68">
        <f t="shared" si="11"/>
        <v>908.00282600000003</v>
      </c>
      <c r="L24" s="16">
        <v>125.613696</v>
      </c>
      <c r="M24" s="16">
        <v>225.96282500000001</v>
      </c>
      <c r="N24" s="16">
        <v>78.244949000000005</v>
      </c>
      <c r="O24" s="16">
        <v>100.69293999999999</v>
      </c>
      <c r="P24" s="16">
        <v>115.879403</v>
      </c>
      <c r="Q24" s="16">
        <v>133.19937300000001</v>
      </c>
      <c r="R24" s="61">
        <v>128.40964</v>
      </c>
      <c r="S24" s="80">
        <f t="shared" si="2"/>
        <v>0.47102710999712261</v>
      </c>
      <c r="T24" s="46">
        <f t="shared" si="3"/>
        <v>0.11901907575428705</v>
      </c>
      <c r="U24" s="46">
        <f t="shared" si="4"/>
        <v>-0.51374659968957292</v>
      </c>
      <c r="V24" s="46">
        <f t="shared" si="5"/>
        <v>2.3638270631373275</v>
      </c>
      <c r="W24" s="46">
        <f t="shared" si="6"/>
        <v>0.24696830780787615</v>
      </c>
      <c r="X24" s="46">
        <f t="shared" si="7"/>
        <v>1.1577018997931843</v>
      </c>
      <c r="Y24" s="46">
        <f t="shared" si="8"/>
        <v>0.94358300019925734</v>
      </c>
      <c r="Z24" s="123">
        <f t="shared" si="9"/>
        <v>0.46076908244583503</v>
      </c>
    </row>
    <row r="25" spans="1:26" x14ac:dyDescent="0.3">
      <c r="B25" s="63" t="s">
        <v>266</v>
      </c>
      <c r="C25" s="70">
        <f t="shared" si="10"/>
        <v>68.416369000000003</v>
      </c>
      <c r="D25" s="26">
        <v>33.269747000000002</v>
      </c>
      <c r="E25" s="26">
        <v>2.658515</v>
      </c>
      <c r="F25" s="26">
        <v>4.9646249999999998</v>
      </c>
      <c r="G25" s="26">
        <v>2.642712</v>
      </c>
      <c r="H25" s="26">
        <v>1.649886</v>
      </c>
      <c r="I25" s="26">
        <v>15.610187</v>
      </c>
      <c r="J25" s="60">
        <v>7.6206969999999998</v>
      </c>
      <c r="K25" s="68">
        <f t="shared" si="11"/>
        <v>2023.9999680000001</v>
      </c>
      <c r="L25" s="16">
        <v>277.00672700000001</v>
      </c>
      <c r="M25" s="16">
        <v>299.75189499999999</v>
      </c>
      <c r="N25" s="16">
        <v>296.59028799999999</v>
      </c>
      <c r="O25" s="16">
        <v>311.14756699999998</v>
      </c>
      <c r="P25" s="16">
        <v>312.93238200000002</v>
      </c>
      <c r="Q25" s="16">
        <v>251.60896</v>
      </c>
      <c r="R25" s="61">
        <v>274.96214900000001</v>
      </c>
      <c r="S25" s="80">
        <f t="shared" si="2"/>
        <v>-0.96619744561181731</v>
      </c>
      <c r="T25" s="46">
        <f t="shared" si="3"/>
        <v>-0.87989552686928074</v>
      </c>
      <c r="U25" s="46">
        <f t="shared" si="4"/>
        <v>-0.99113094847990868</v>
      </c>
      <c r="V25" s="46">
        <f t="shared" si="5"/>
        <v>-0.98326099942962397</v>
      </c>
      <c r="W25" s="46">
        <f t="shared" si="6"/>
        <v>-0.99150656382924574</v>
      </c>
      <c r="X25" s="46">
        <f t="shared" si="7"/>
        <v>-0.99472765972810062</v>
      </c>
      <c r="Y25" s="46">
        <f t="shared" si="8"/>
        <v>-0.93795854090410768</v>
      </c>
      <c r="Z25" s="123">
        <f t="shared" si="9"/>
        <v>-0.97228455979226436</v>
      </c>
    </row>
    <row r="26" spans="1:26" x14ac:dyDescent="0.3">
      <c r="B26" s="63" t="s">
        <v>267</v>
      </c>
      <c r="C26" s="70">
        <f t="shared" si="10"/>
        <v>221.385222</v>
      </c>
      <c r="D26" s="26">
        <v>29.247367000000001</v>
      </c>
      <c r="E26" s="26">
        <v>39.913691</v>
      </c>
      <c r="F26" s="26">
        <v>25.835691000000001</v>
      </c>
      <c r="G26" s="26">
        <v>10.951893</v>
      </c>
      <c r="H26" s="26">
        <v>14.966848000000001</v>
      </c>
      <c r="I26" s="26">
        <v>16.29185</v>
      </c>
      <c r="J26" s="60">
        <v>84.177881999999997</v>
      </c>
      <c r="K26" s="68">
        <f t="shared" si="11"/>
        <v>375.74152400000003</v>
      </c>
      <c r="L26" s="16">
        <v>70.733425999999994</v>
      </c>
      <c r="M26" s="16">
        <v>57.483553999999998</v>
      </c>
      <c r="N26" s="16">
        <v>31.102429000000001</v>
      </c>
      <c r="O26" s="16">
        <v>100.60562299999999</v>
      </c>
      <c r="P26" s="16">
        <v>19.004321999999998</v>
      </c>
      <c r="Q26" s="16">
        <v>23.316749000000002</v>
      </c>
      <c r="R26" s="61">
        <v>73.495420999999993</v>
      </c>
      <c r="S26" s="80">
        <f t="shared" si="2"/>
        <v>-0.41080448164680361</v>
      </c>
      <c r="T26" s="46">
        <f t="shared" si="3"/>
        <v>-0.58651278958267894</v>
      </c>
      <c r="U26" s="46">
        <f t="shared" si="4"/>
        <v>-0.30565025607150176</v>
      </c>
      <c r="V26" s="46">
        <f t="shared" si="5"/>
        <v>-0.16933526317188929</v>
      </c>
      <c r="W26" s="46">
        <f t="shared" si="6"/>
        <v>-0.89114034908366901</v>
      </c>
      <c r="X26" s="46">
        <f t="shared" si="7"/>
        <v>-0.2124503047254197</v>
      </c>
      <c r="Y26" s="46">
        <f t="shared" si="8"/>
        <v>-0.30128123779176941</v>
      </c>
      <c r="Z26" s="123">
        <f t="shared" si="9"/>
        <v>0.14534866056485352</v>
      </c>
    </row>
    <row r="27" spans="1:26" x14ac:dyDescent="0.3">
      <c r="B27" s="62" t="s">
        <v>164</v>
      </c>
      <c r="C27" s="69">
        <f t="shared" si="10"/>
        <v>4518.6099530000001</v>
      </c>
      <c r="D27" s="27">
        <f>SUM(D28:D30)</f>
        <v>689.50563</v>
      </c>
      <c r="E27" s="27">
        <f t="shared" ref="E27:J27" si="14">SUM(E28:E30)</f>
        <v>583.01902000000007</v>
      </c>
      <c r="F27" s="27">
        <f t="shared" si="14"/>
        <v>838.66273899999999</v>
      </c>
      <c r="G27" s="27">
        <f t="shared" si="14"/>
        <v>403.79091100000005</v>
      </c>
      <c r="H27" s="27">
        <f t="shared" si="14"/>
        <v>729.75789699999996</v>
      </c>
      <c r="I27" s="27">
        <f t="shared" si="14"/>
        <v>581.67959800000006</v>
      </c>
      <c r="J27" s="59">
        <f t="shared" si="14"/>
        <v>692.19415800000002</v>
      </c>
      <c r="K27" s="67">
        <f t="shared" si="11"/>
        <v>6248.5239740000006</v>
      </c>
      <c r="L27" s="27">
        <f>SUM(L28:L30)</f>
        <v>884.41287199999988</v>
      </c>
      <c r="M27" s="27">
        <f t="shared" ref="M27:R27" si="15">SUM(M28:M30)</f>
        <v>650.91412800000001</v>
      </c>
      <c r="N27" s="27">
        <f t="shared" si="15"/>
        <v>926.00974300000007</v>
      </c>
      <c r="O27" s="27">
        <f t="shared" si="15"/>
        <v>530.09500100000002</v>
      </c>
      <c r="P27" s="27">
        <f t="shared" si="15"/>
        <v>777.59877900000004</v>
      </c>
      <c r="Q27" s="27">
        <f t="shared" si="15"/>
        <v>1187.869807</v>
      </c>
      <c r="R27" s="59">
        <f t="shared" si="15"/>
        <v>1291.623644</v>
      </c>
      <c r="S27" s="79">
        <f t="shared" si="2"/>
        <v>-0.27685162579164979</v>
      </c>
      <c r="T27" s="46">
        <f t="shared" si="3"/>
        <v>-0.220380376824728</v>
      </c>
      <c r="U27" s="46">
        <f t="shared" si="4"/>
        <v>-0.10430731962849626</v>
      </c>
      <c r="V27" s="46">
        <f t="shared" si="5"/>
        <v>-9.432622567989557E-2</v>
      </c>
      <c r="W27" s="46">
        <f t="shared" si="6"/>
        <v>-0.23826689510697718</v>
      </c>
      <c r="X27" s="46">
        <f t="shared" si="7"/>
        <v>-6.1523864609874912E-2</v>
      </c>
      <c r="Y27" s="46">
        <f t="shared" si="8"/>
        <v>-0.51031704436612557</v>
      </c>
      <c r="Z27" s="123">
        <f t="shared" si="9"/>
        <v>-0.4640898986206542</v>
      </c>
    </row>
    <row r="28" spans="1:26" x14ac:dyDescent="0.3">
      <c r="B28" s="63" t="s">
        <v>268</v>
      </c>
      <c r="C28" s="70">
        <f t="shared" si="10"/>
        <v>3213.1386689999999</v>
      </c>
      <c r="D28" s="16">
        <v>536.38341500000001</v>
      </c>
      <c r="E28" s="16">
        <v>310.577496</v>
      </c>
      <c r="F28" s="16">
        <v>558.12028599999996</v>
      </c>
      <c r="G28" s="16">
        <v>378.09921100000003</v>
      </c>
      <c r="H28" s="16">
        <v>528.93943899999999</v>
      </c>
      <c r="I28" s="16">
        <v>404.321958</v>
      </c>
      <c r="J28" s="61">
        <v>496.69686400000001</v>
      </c>
      <c r="K28" s="68">
        <f t="shared" si="11"/>
        <v>3837.9404500000001</v>
      </c>
      <c r="L28" s="16">
        <v>592.66296</v>
      </c>
      <c r="M28" s="16">
        <v>468.31681700000001</v>
      </c>
      <c r="N28" s="16">
        <v>363.31118700000002</v>
      </c>
      <c r="O28" s="16">
        <v>342.79661399999998</v>
      </c>
      <c r="P28" s="16">
        <v>611.22733800000003</v>
      </c>
      <c r="Q28" s="16">
        <v>468.78534300000001</v>
      </c>
      <c r="R28" s="61">
        <v>990.840191</v>
      </c>
      <c r="S28" s="80">
        <f t="shared" si="2"/>
        <v>-0.16279611138833594</v>
      </c>
      <c r="T28" s="46">
        <f t="shared" si="3"/>
        <v>-9.4960456108139413E-2</v>
      </c>
      <c r="U28" s="46">
        <f t="shared" si="4"/>
        <v>-0.33682181650119991</v>
      </c>
      <c r="V28" s="46">
        <f t="shared" si="5"/>
        <v>0.53620451549706871</v>
      </c>
      <c r="W28" s="46">
        <f t="shared" si="6"/>
        <v>0.10298408898519651</v>
      </c>
      <c r="X28" s="46">
        <f t="shared" si="7"/>
        <v>-0.13462732093962726</v>
      </c>
      <c r="Y28" s="46">
        <f t="shared" si="8"/>
        <v>-0.13751151985142163</v>
      </c>
      <c r="Z28" s="123">
        <f t="shared" si="9"/>
        <v>-0.49871142843054095</v>
      </c>
    </row>
    <row r="29" spans="1:26" x14ac:dyDescent="0.3">
      <c r="B29" s="63" t="s">
        <v>269</v>
      </c>
      <c r="C29" s="70">
        <f t="shared" si="10"/>
        <v>1182.0307270000001</v>
      </c>
      <c r="D29" s="16">
        <v>139.607393</v>
      </c>
      <c r="E29" s="16">
        <v>254.18685099999999</v>
      </c>
      <c r="F29" s="16">
        <v>252.03481199999999</v>
      </c>
      <c r="G29" s="16">
        <v>19.379256000000002</v>
      </c>
      <c r="H29" s="16">
        <v>188.713582</v>
      </c>
      <c r="I29" s="16">
        <v>160.99814799999999</v>
      </c>
      <c r="J29" s="61">
        <v>167.11068499999999</v>
      </c>
      <c r="K29" s="68">
        <f t="shared" si="11"/>
        <v>2192.4583339999999</v>
      </c>
      <c r="L29" s="16">
        <v>206.73656</v>
      </c>
      <c r="M29" s="16">
        <v>168.25591299999999</v>
      </c>
      <c r="N29" s="16">
        <v>547.92271900000003</v>
      </c>
      <c r="O29" s="16">
        <v>171.28214299999999</v>
      </c>
      <c r="P29" s="16">
        <v>139.769283</v>
      </c>
      <c r="Q29" s="16">
        <v>695.91984300000001</v>
      </c>
      <c r="R29" s="61">
        <v>262.57187299999998</v>
      </c>
      <c r="S29" s="80">
        <f t="shared" si="2"/>
        <v>-0.46086513541926211</v>
      </c>
      <c r="T29" s="46">
        <f t="shared" si="3"/>
        <v>-0.32470873560051494</v>
      </c>
      <c r="U29" s="46">
        <f t="shared" si="4"/>
        <v>0.51071570958697898</v>
      </c>
      <c r="V29" s="46">
        <f t="shared" si="5"/>
        <v>-0.54001759142241368</v>
      </c>
      <c r="W29" s="46">
        <f t="shared" si="6"/>
        <v>-0.88685769771108014</v>
      </c>
      <c r="X29" s="46">
        <f t="shared" si="7"/>
        <v>0.35017922357089004</v>
      </c>
      <c r="Y29" s="46">
        <f t="shared" si="8"/>
        <v>-0.76865417817954074</v>
      </c>
      <c r="Z29" s="123">
        <f t="shared" si="9"/>
        <v>-0.36356212456922221</v>
      </c>
    </row>
    <row r="30" spans="1:26" x14ac:dyDescent="0.3">
      <c r="B30" s="63" t="s">
        <v>270</v>
      </c>
      <c r="C30" s="70">
        <f t="shared" si="10"/>
        <v>123.44055700000001</v>
      </c>
      <c r="D30" s="16">
        <v>13.514822000000001</v>
      </c>
      <c r="E30" s="16">
        <v>18.254673</v>
      </c>
      <c r="F30" s="16">
        <v>28.507641</v>
      </c>
      <c r="G30" s="16">
        <v>6.3124440000000002</v>
      </c>
      <c r="H30" s="16">
        <v>12.104876000000001</v>
      </c>
      <c r="I30" s="16">
        <v>16.359491999999999</v>
      </c>
      <c r="J30" s="61">
        <v>28.386609</v>
      </c>
      <c r="K30" s="68">
        <f t="shared" si="11"/>
        <v>218.12519</v>
      </c>
      <c r="L30" s="16">
        <v>85.013351999999998</v>
      </c>
      <c r="M30" s="16">
        <v>14.341398</v>
      </c>
      <c r="N30" s="16">
        <v>14.775836999999999</v>
      </c>
      <c r="O30" s="16">
        <v>16.016244</v>
      </c>
      <c r="P30" s="16">
        <v>26.602157999999999</v>
      </c>
      <c r="Q30" s="16">
        <v>23.164621</v>
      </c>
      <c r="R30" s="61">
        <v>38.211579999999998</v>
      </c>
      <c r="S30" s="80">
        <f t="shared" si="2"/>
        <v>-0.4340838992507009</v>
      </c>
      <c r="T30" s="46">
        <f t="shared" si="3"/>
        <v>-0.84102706596017995</v>
      </c>
      <c r="U30" s="46">
        <f t="shared" si="4"/>
        <v>0.27286565786682715</v>
      </c>
      <c r="V30" s="46">
        <f t="shared" si="5"/>
        <v>0.9293418707853911</v>
      </c>
      <c r="W30" s="46">
        <f t="shared" si="6"/>
        <v>-0.60587238805802413</v>
      </c>
      <c r="X30" s="46">
        <f t="shared" si="7"/>
        <v>-0.54496638956884613</v>
      </c>
      <c r="Y30" s="46">
        <f t="shared" si="8"/>
        <v>-0.2937725162867979</v>
      </c>
      <c r="Z30" s="123">
        <f t="shared" si="9"/>
        <v>-0.25712024993470561</v>
      </c>
    </row>
    <row r="31" spans="1:26" x14ac:dyDescent="0.3">
      <c r="B31" s="62" t="s">
        <v>251</v>
      </c>
      <c r="C31" s="69">
        <f t="shared" si="10"/>
        <v>4112.4343939999999</v>
      </c>
      <c r="D31" s="27">
        <f>+D32</f>
        <v>736.60399500000005</v>
      </c>
      <c r="E31" s="27">
        <f t="shared" ref="E31:J31" si="16">+E32</f>
        <v>528.85788000000002</v>
      </c>
      <c r="F31" s="27">
        <f t="shared" si="16"/>
        <v>983.93495700000005</v>
      </c>
      <c r="G31" s="27">
        <f t="shared" si="16"/>
        <v>655.98992499999997</v>
      </c>
      <c r="H31" s="27">
        <f t="shared" si="16"/>
        <v>342.20740699999999</v>
      </c>
      <c r="I31" s="27">
        <f t="shared" si="16"/>
        <v>379.59740199999999</v>
      </c>
      <c r="J31" s="59">
        <f t="shared" si="16"/>
        <v>485.24282799999997</v>
      </c>
      <c r="K31" s="67">
        <f t="shared" si="11"/>
        <v>5158.1940660000009</v>
      </c>
      <c r="L31" s="27">
        <f>+L32</f>
        <v>734.44619299999999</v>
      </c>
      <c r="M31" s="27">
        <f t="shared" ref="M31:R31" si="17">+M32</f>
        <v>543.78092500000002</v>
      </c>
      <c r="N31" s="27">
        <f t="shared" si="17"/>
        <v>569.83010000000002</v>
      </c>
      <c r="O31" s="27">
        <f t="shared" si="17"/>
        <v>865.46467900000005</v>
      </c>
      <c r="P31" s="27">
        <f t="shared" si="17"/>
        <v>910.77416700000003</v>
      </c>
      <c r="Q31" s="27">
        <f t="shared" si="17"/>
        <v>813.78641500000003</v>
      </c>
      <c r="R31" s="59">
        <f t="shared" si="17"/>
        <v>720.11158699999999</v>
      </c>
      <c r="S31" s="79">
        <f t="shared" si="2"/>
        <v>-0.20273755865314913</v>
      </c>
      <c r="T31" s="46">
        <f t="shared" si="3"/>
        <v>2.9379987541171548E-3</v>
      </c>
      <c r="U31" s="46">
        <f t="shared" si="4"/>
        <v>-2.7443119671768601E-2</v>
      </c>
      <c r="V31" s="46">
        <f t="shared" si="5"/>
        <v>0.72671636159620223</v>
      </c>
      <c r="W31" s="46">
        <f t="shared" si="6"/>
        <v>-0.24203732293504732</v>
      </c>
      <c r="X31" s="46">
        <f t="shared" si="7"/>
        <v>-0.62426755237558251</v>
      </c>
      <c r="Y31" s="46">
        <f t="shared" si="8"/>
        <v>-0.53354173158567653</v>
      </c>
      <c r="Z31" s="123">
        <f t="shared" si="9"/>
        <v>-0.32615606142163078</v>
      </c>
    </row>
    <row r="32" spans="1:26" x14ac:dyDescent="0.3">
      <c r="A32" s="10" t="s">
        <v>0</v>
      </c>
      <c r="B32" s="63" t="s">
        <v>271</v>
      </c>
      <c r="C32" s="70">
        <f t="shared" si="10"/>
        <v>4112.4343939999999</v>
      </c>
      <c r="D32" s="16">
        <v>736.60399500000005</v>
      </c>
      <c r="E32" s="16">
        <v>528.85788000000002</v>
      </c>
      <c r="F32" s="16">
        <v>983.93495700000005</v>
      </c>
      <c r="G32" s="16">
        <v>655.98992499999997</v>
      </c>
      <c r="H32" s="16">
        <v>342.20740699999999</v>
      </c>
      <c r="I32" s="16">
        <v>379.59740199999999</v>
      </c>
      <c r="J32" s="61">
        <v>485.24282799999997</v>
      </c>
      <c r="K32" s="68">
        <f t="shared" si="11"/>
        <v>5158.1940660000009</v>
      </c>
      <c r="L32" s="16">
        <v>734.44619299999999</v>
      </c>
      <c r="M32" s="16">
        <v>543.78092500000002</v>
      </c>
      <c r="N32" s="16">
        <v>569.83010000000002</v>
      </c>
      <c r="O32" s="16">
        <v>865.46467900000005</v>
      </c>
      <c r="P32" s="16">
        <v>910.77416700000003</v>
      </c>
      <c r="Q32" s="16">
        <v>813.78641500000003</v>
      </c>
      <c r="R32" s="61">
        <v>720.11158699999999</v>
      </c>
      <c r="S32" s="80">
        <f t="shared" si="2"/>
        <v>-0.20273755865314913</v>
      </c>
      <c r="T32" s="46">
        <f t="shared" si="3"/>
        <v>2.9379987541171548E-3</v>
      </c>
      <c r="U32" s="46">
        <f t="shared" si="4"/>
        <v>-2.7443119671768601E-2</v>
      </c>
      <c r="V32" s="46">
        <f t="shared" si="5"/>
        <v>0.72671636159620223</v>
      </c>
      <c r="W32" s="46">
        <f t="shared" si="6"/>
        <v>-0.24203732293504732</v>
      </c>
      <c r="X32" s="46">
        <f t="shared" si="7"/>
        <v>-0.62426755237558251</v>
      </c>
      <c r="Y32" s="46">
        <f t="shared" si="8"/>
        <v>-0.53354173158567653</v>
      </c>
      <c r="Z32" s="123">
        <f t="shared" si="9"/>
        <v>-0.32615606142163078</v>
      </c>
    </row>
    <row r="33" spans="1:26" x14ac:dyDescent="0.3">
      <c r="B33" s="62" t="s">
        <v>163</v>
      </c>
      <c r="C33" s="69">
        <f t="shared" si="10"/>
        <v>4462.7969320000002</v>
      </c>
      <c r="D33" s="27">
        <f>+D34</f>
        <v>689.26587700000005</v>
      </c>
      <c r="E33" s="27">
        <f t="shared" ref="E33:J33" si="18">+E34</f>
        <v>512.948397</v>
      </c>
      <c r="F33" s="27">
        <f t="shared" si="18"/>
        <v>725.08343300000001</v>
      </c>
      <c r="G33" s="27">
        <f t="shared" si="18"/>
        <v>471.32848899999999</v>
      </c>
      <c r="H33" s="27">
        <f t="shared" si="18"/>
        <v>557.70585300000005</v>
      </c>
      <c r="I33" s="27">
        <f t="shared" si="18"/>
        <v>634.19259899999997</v>
      </c>
      <c r="J33" s="59">
        <f t="shared" si="18"/>
        <v>872.27228400000001</v>
      </c>
      <c r="K33" s="67">
        <f t="shared" si="11"/>
        <v>4747.0272219999997</v>
      </c>
      <c r="L33" s="27">
        <f>+L34</f>
        <v>630.40149099999996</v>
      </c>
      <c r="M33" s="27">
        <f t="shared" ref="M33:R33" si="19">+M34</f>
        <v>563.74894300000005</v>
      </c>
      <c r="N33" s="27">
        <f t="shared" si="19"/>
        <v>594.42112199999997</v>
      </c>
      <c r="O33" s="27">
        <f t="shared" si="19"/>
        <v>718.305609</v>
      </c>
      <c r="P33" s="27">
        <f t="shared" si="19"/>
        <v>770.61046799999997</v>
      </c>
      <c r="Q33" s="27">
        <f t="shared" si="19"/>
        <v>704.43158200000005</v>
      </c>
      <c r="R33" s="59">
        <f t="shared" si="19"/>
        <v>765.10800700000004</v>
      </c>
      <c r="S33" s="79">
        <f t="shared" si="2"/>
        <v>-5.9875428706778866E-2</v>
      </c>
      <c r="T33" s="46">
        <f t="shared" si="3"/>
        <v>9.3376025977705224E-2</v>
      </c>
      <c r="U33" s="46">
        <f t="shared" si="4"/>
        <v>-9.0112002214432607E-2</v>
      </c>
      <c r="V33" s="46">
        <f t="shared" si="5"/>
        <v>0.21981438102396367</v>
      </c>
      <c r="W33" s="46">
        <f t="shared" si="6"/>
        <v>-0.34383292696799761</v>
      </c>
      <c r="X33" s="46">
        <f t="shared" si="7"/>
        <v>-0.27628046054521016</v>
      </c>
      <c r="Y33" s="46">
        <f t="shared" si="8"/>
        <v>-9.971015609575562E-2</v>
      </c>
      <c r="Z33" s="123">
        <f t="shared" si="9"/>
        <v>0.14006424716451815</v>
      </c>
    </row>
    <row r="34" spans="1:26" x14ac:dyDescent="0.3">
      <c r="B34" s="64" t="s">
        <v>272</v>
      </c>
      <c r="C34" s="70">
        <f t="shared" si="10"/>
        <v>4462.7969320000002</v>
      </c>
      <c r="D34" s="26">
        <v>689.26587700000005</v>
      </c>
      <c r="E34" s="26">
        <v>512.948397</v>
      </c>
      <c r="F34" s="26">
        <v>725.08343300000001</v>
      </c>
      <c r="G34" s="26">
        <v>471.32848899999999</v>
      </c>
      <c r="H34" s="26">
        <v>557.70585300000005</v>
      </c>
      <c r="I34" s="26">
        <v>634.19259899999997</v>
      </c>
      <c r="J34" s="60">
        <v>872.27228400000001</v>
      </c>
      <c r="K34" s="68">
        <f t="shared" si="11"/>
        <v>4747.0272219999997</v>
      </c>
      <c r="L34" s="16">
        <v>630.40149099999996</v>
      </c>
      <c r="M34" s="16">
        <v>563.74894300000005</v>
      </c>
      <c r="N34" s="16">
        <v>594.42112199999997</v>
      </c>
      <c r="O34" s="16">
        <v>718.305609</v>
      </c>
      <c r="P34" s="16">
        <v>770.61046799999997</v>
      </c>
      <c r="Q34" s="16">
        <v>704.43158200000005</v>
      </c>
      <c r="R34" s="61">
        <v>765.10800700000004</v>
      </c>
      <c r="S34" s="80">
        <f t="shared" si="2"/>
        <v>-5.9875428706778866E-2</v>
      </c>
      <c r="T34" s="46">
        <f t="shared" si="3"/>
        <v>9.3376025977705224E-2</v>
      </c>
      <c r="U34" s="46">
        <f t="shared" si="4"/>
        <v>-9.0112002214432607E-2</v>
      </c>
      <c r="V34" s="46">
        <f t="shared" si="5"/>
        <v>0.21981438102396367</v>
      </c>
      <c r="W34" s="46">
        <f t="shared" si="6"/>
        <v>-0.34383292696799761</v>
      </c>
      <c r="X34" s="46">
        <f t="shared" si="7"/>
        <v>-0.27628046054521016</v>
      </c>
      <c r="Y34" s="46">
        <f t="shared" si="8"/>
        <v>-9.971015609575562E-2</v>
      </c>
      <c r="Z34" s="123">
        <f t="shared" si="9"/>
        <v>0.14006424716451815</v>
      </c>
    </row>
    <row r="35" spans="1:26" x14ac:dyDescent="0.3">
      <c r="A35" s="10"/>
      <c r="B35" s="108" t="s">
        <v>13</v>
      </c>
      <c r="C35" s="105">
        <f>+C7+C14+C27+C31+C33</f>
        <v>39935.591656999997</v>
      </c>
      <c r="D35" s="71">
        <f t="shared" ref="D35:R35" si="20">+D7+D14+D27+D31+D33</f>
        <v>6211.4129430000003</v>
      </c>
      <c r="E35" s="71">
        <f t="shared" si="20"/>
        <v>5185.5117659999996</v>
      </c>
      <c r="F35" s="71">
        <f t="shared" si="20"/>
        <v>7026.8447400000005</v>
      </c>
      <c r="G35" s="71">
        <f t="shared" si="20"/>
        <v>4975.8831599999994</v>
      </c>
      <c r="H35" s="71">
        <f t="shared" si="20"/>
        <v>4532.2291130000003</v>
      </c>
      <c r="I35" s="71">
        <f t="shared" si="20"/>
        <v>5520.5300900000002</v>
      </c>
      <c r="J35" s="107">
        <f t="shared" si="20"/>
        <v>6483.1798450000006</v>
      </c>
      <c r="K35" s="109">
        <f t="shared" si="20"/>
        <v>43762.630124000003</v>
      </c>
      <c r="L35" s="66">
        <f t="shared" si="20"/>
        <v>6522.1309619999993</v>
      </c>
      <c r="M35" s="71">
        <f t="shared" si="20"/>
        <v>5421.4717880000007</v>
      </c>
      <c r="N35" s="71">
        <f t="shared" si="20"/>
        <v>5466.9043169999995</v>
      </c>
      <c r="O35" s="71">
        <f t="shared" si="20"/>
        <v>6128.3386569999993</v>
      </c>
      <c r="P35" s="71">
        <f t="shared" si="20"/>
        <v>6388.000164</v>
      </c>
      <c r="Q35" s="71">
        <f t="shared" si="20"/>
        <v>6877.8889599999993</v>
      </c>
      <c r="R35" s="107">
        <f t="shared" si="20"/>
        <v>6957.8952760000002</v>
      </c>
      <c r="S35" s="110">
        <f t="shared" si="2"/>
        <v>-8.7449919169762302E-2</v>
      </c>
      <c r="T35" s="72">
        <f t="shared" si="3"/>
        <v>-4.7640567294698677E-2</v>
      </c>
      <c r="U35" s="73">
        <f t="shared" si="4"/>
        <v>-4.3523240777952554E-2</v>
      </c>
      <c r="V35" s="74">
        <f t="shared" si="5"/>
        <v>0.28534255083799032</v>
      </c>
      <c r="W35" s="72">
        <f t="shared" si="6"/>
        <v>-0.18805349402217286</v>
      </c>
      <c r="X35" s="72">
        <f t="shared" si="7"/>
        <v>-0.29050892350603263</v>
      </c>
      <c r="Y35" s="72">
        <f t="shared" si="8"/>
        <v>-0.19735108808735391</v>
      </c>
      <c r="Z35" s="72">
        <f t="shared" si="9"/>
        <v>-6.822687208838063E-2</v>
      </c>
    </row>
    <row r="36" spans="1:26" x14ac:dyDescent="0.3">
      <c r="B36" s="22" t="s">
        <v>291</v>
      </c>
    </row>
    <row r="37" spans="1:26" x14ac:dyDescent="0.3">
      <c r="B37" s="45"/>
    </row>
    <row r="38" spans="1:26" x14ac:dyDescent="0.3">
      <c r="B38" s="45"/>
    </row>
    <row r="39" spans="1:26" x14ac:dyDescent="0.3">
      <c r="B39" s="45"/>
    </row>
    <row r="40" spans="1:26" x14ac:dyDescent="0.3">
      <c r="B40" s="45"/>
    </row>
    <row r="41" spans="1:26" x14ac:dyDescent="0.3">
      <c r="B41" s="45"/>
    </row>
    <row r="42" spans="1:26" x14ac:dyDescent="0.3">
      <c r="B42" s="45"/>
    </row>
    <row r="43" spans="1:26" x14ac:dyDescent="0.3">
      <c r="B43" s="45"/>
    </row>
    <row r="44" spans="1:26" x14ac:dyDescent="0.3">
      <c r="B44" s="45"/>
    </row>
    <row r="45" spans="1:26" x14ac:dyDescent="0.3">
      <c r="B45" s="45"/>
    </row>
    <row r="46" spans="1:26" x14ac:dyDescent="0.3">
      <c r="B46" s="45"/>
    </row>
    <row r="47" spans="1:26" x14ac:dyDescent="0.3">
      <c r="B47" s="45"/>
    </row>
    <row r="48" spans="1:26" x14ac:dyDescent="0.3">
      <c r="B48" s="45"/>
    </row>
  </sheetData>
  <mergeCells count="7">
    <mergeCell ref="S4:Z4"/>
    <mergeCell ref="S5:Z5"/>
    <mergeCell ref="B5:B6"/>
    <mergeCell ref="C5:J5"/>
    <mergeCell ref="K5:R5"/>
    <mergeCell ref="C4:J4"/>
    <mergeCell ref="K4:R4"/>
  </mergeCells>
  <pageMargins left="0.7" right="0.7" top="0.75" bottom="0.75" header="0.3" footer="0.3"/>
  <pageSetup paperSize="9" orientation="portrait" r:id="rId1"/>
  <ignoredErrors>
    <ignoredError sqref="K8:K13 K15:K19 K28:K30 K32 K34 K21:K26" formulaRange="1"/>
    <ignoredError sqref="K7" formula="1"/>
    <ignoredError sqref="K14 K27 K31 K3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6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10" customWidth="1"/>
    <col min="2" max="2" width="15.77734375" style="2" customWidth="1"/>
    <col min="3" max="26" width="8.88671875" style="2"/>
    <col min="27" max="27" width="8.88671875" style="10"/>
    <col min="28" max="16384" width="8.88671875" style="2"/>
  </cols>
  <sheetData>
    <row r="2" spans="2:26" x14ac:dyDescent="0.3">
      <c r="B2" s="3" t="s">
        <v>331</v>
      </c>
    </row>
    <row r="4" spans="2:26" x14ac:dyDescent="0.3">
      <c r="B4" s="30"/>
      <c r="C4" s="167" t="s">
        <v>10</v>
      </c>
      <c r="D4" s="167"/>
      <c r="E4" s="167"/>
      <c r="F4" s="167"/>
      <c r="G4" s="167"/>
      <c r="H4" s="167"/>
      <c r="I4" s="167"/>
      <c r="J4" s="168"/>
      <c r="K4" s="167" t="s">
        <v>10</v>
      </c>
      <c r="L4" s="167"/>
      <c r="M4" s="167"/>
      <c r="N4" s="167"/>
      <c r="O4" s="167"/>
      <c r="P4" s="167"/>
      <c r="Q4" s="167"/>
      <c r="R4" s="168"/>
      <c r="S4" s="164" t="s">
        <v>304</v>
      </c>
      <c r="T4" s="164"/>
      <c r="U4" s="164"/>
      <c r="V4" s="164"/>
      <c r="W4" s="164"/>
      <c r="X4" s="164"/>
      <c r="Y4" s="164"/>
      <c r="Z4" s="164"/>
    </row>
    <row r="5" spans="2:26" x14ac:dyDescent="0.3">
      <c r="B5" s="166" t="s">
        <v>305</v>
      </c>
      <c r="C5" s="167">
        <v>2020</v>
      </c>
      <c r="D5" s="167"/>
      <c r="E5" s="167"/>
      <c r="F5" s="167"/>
      <c r="G5" s="167"/>
      <c r="H5" s="167"/>
      <c r="I5" s="167"/>
      <c r="J5" s="168"/>
      <c r="K5" s="167">
        <v>2019</v>
      </c>
      <c r="L5" s="167"/>
      <c r="M5" s="167"/>
      <c r="N5" s="167"/>
      <c r="O5" s="167"/>
      <c r="P5" s="167"/>
      <c r="Q5" s="167"/>
      <c r="R5" s="168"/>
      <c r="S5" s="165" t="s">
        <v>307</v>
      </c>
      <c r="T5" s="165"/>
      <c r="U5" s="165"/>
      <c r="V5" s="165"/>
      <c r="W5" s="165"/>
      <c r="X5" s="165"/>
      <c r="Y5" s="165"/>
      <c r="Z5" s="165"/>
    </row>
    <row r="6" spans="2:26" x14ac:dyDescent="0.3">
      <c r="B6" s="169"/>
      <c r="C6" s="100" t="s">
        <v>13</v>
      </c>
      <c r="D6" s="57" t="s">
        <v>297</v>
      </c>
      <c r="E6" s="52" t="s">
        <v>298</v>
      </c>
      <c r="F6" s="48" t="s">
        <v>299</v>
      </c>
      <c r="G6" s="57" t="s">
        <v>300</v>
      </c>
      <c r="H6" s="52" t="s">
        <v>301</v>
      </c>
      <c r="I6" s="48" t="s">
        <v>302</v>
      </c>
      <c r="J6" s="102" t="s">
        <v>303</v>
      </c>
      <c r="K6" s="101" t="s">
        <v>13</v>
      </c>
      <c r="L6" s="24" t="s">
        <v>297</v>
      </c>
      <c r="M6" s="56" t="s">
        <v>298</v>
      </c>
      <c r="N6" s="24" t="s">
        <v>299</v>
      </c>
      <c r="O6" s="24" t="s">
        <v>300</v>
      </c>
      <c r="P6" s="56" t="s">
        <v>301</v>
      </c>
      <c r="Q6" s="24" t="s">
        <v>302</v>
      </c>
      <c r="R6" s="103" t="s">
        <v>303</v>
      </c>
      <c r="S6" s="53" t="s">
        <v>13</v>
      </c>
      <c r="T6" s="7" t="s">
        <v>297</v>
      </c>
      <c r="U6" s="56" t="s">
        <v>298</v>
      </c>
      <c r="V6" s="7" t="s">
        <v>299</v>
      </c>
      <c r="W6" s="7" t="s">
        <v>300</v>
      </c>
      <c r="X6" s="56" t="s">
        <v>301</v>
      </c>
      <c r="Y6" s="7" t="s">
        <v>302</v>
      </c>
      <c r="Z6" s="12" t="s">
        <v>303</v>
      </c>
    </row>
    <row r="7" spans="2:26" x14ac:dyDescent="0.3">
      <c r="B7" s="124" t="s">
        <v>11</v>
      </c>
      <c r="C7" s="134">
        <f t="shared" ref="C7:C15" si="0">SUM(D7:J7)</f>
        <v>185.05008500000002</v>
      </c>
      <c r="D7" s="135">
        <v>12.478875</v>
      </c>
      <c r="E7" s="136">
        <v>47.605032999999999</v>
      </c>
      <c r="F7" s="136">
        <v>9.8858870000000003</v>
      </c>
      <c r="G7" s="136">
        <v>46.745021000000001</v>
      </c>
      <c r="H7" s="136">
        <v>9.799925</v>
      </c>
      <c r="I7" s="136">
        <v>14.257228</v>
      </c>
      <c r="J7" s="137">
        <v>44.278115999999997</v>
      </c>
      <c r="K7" s="138">
        <f>SUM(L7:R7)</f>
        <v>184.99223300000003</v>
      </c>
      <c r="L7" s="16">
        <v>39.315401999999999</v>
      </c>
      <c r="M7" s="16">
        <v>9.2675520000000002</v>
      </c>
      <c r="N7" s="16">
        <v>49.167968000000002</v>
      </c>
      <c r="O7" s="16">
        <v>15.663918000000001</v>
      </c>
      <c r="P7" s="16">
        <v>34.876595000000002</v>
      </c>
      <c r="Q7" s="16">
        <v>31.698529000000001</v>
      </c>
      <c r="R7" s="61">
        <v>5.0022690000000001</v>
      </c>
      <c r="S7" s="139">
        <f t="shared" ref="S7:S16" si="1">IF(ISERROR(C7/K7-1),"-",(C7/K7-1))</f>
        <v>3.1272664296122521E-4</v>
      </c>
      <c r="T7" s="47">
        <f t="shared" ref="T7:T16" si="2">IF(ISERROR(D7/L7-1),"-",(D7/L7-1))</f>
        <v>-0.68259576742977224</v>
      </c>
      <c r="U7" s="47">
        <f t="shared" ref="U7:U16" si="3">IF(ISERROR(E7/M7-1),"-",(E7/M7-1))</f>
        <v>4.1367430147680855</v>
      </c>
      <c r="V7" s="47">
        <f t="shared" ref="V7:V16" si="4">IF(ISERROR(F7/N7-1),"-",(F7/N7-1))</f>
        <v>-0.79893643357398869</v>
      </c>
      <c r="W7" s="47">
        <f t="shared" ref="W7:W16" si="5">IF(ISERROR(G7/O7-1),"-",(G7/O7-1))</f>
        <v>1.9842483215246656</v>
      </c>
      <c r="X7" s="47">
        <f t="shared" ref="X7:X16" si="6">IF(ISERROR(H7/P7-1),"-",(H7/P7-1))</f>
        <v>-0.71901141725561224</v>
      </c>
      <c r="Y7" s="47">
        <f t="shared" ref="Y7:Y16" si="7">IF(ISERROR(I7/Q7-1),"-",(I7/Q7-1))</f>
        <v>-0.5502243022065787</v>
      </c>
      <c r="Z7" s="126">
        <f t="shared" ref="Z7:Z16" si="8">IF(ISERROR(J7/R7-1),"-",(J7/R7-1))</f>
        <v>7.8516063410424337</v>
      </c>
    </row>
    <row r="8" spans="2:26" x14ac:dyDescent="0.3">
      <c r="B8" s="124" t="s">
        <v>1</v>
      </c>
      <c r="C8" s="134">
        <f t="shared" si="0"/>
        <v>10767.223471000001</v>
      </c>
      <c r="D8" s="17">
        <v>1818.445142</v>
      </c>
      <c r="E8" s="16">
        <v>1237.383587</v>
      </c>
      <c r="F8" s="16">
        <v>1863.2334539999999</v>
      </c>
      <c r="G8" s="16">
        <v>1761.0560840000001</v>
      </c>
      <c r="H8" s="16">
        <v>1090.570622</v>
      </c>
      <c r="I8" s="16">
        <v>1369.969566</v>
      </c>
      <c r="J8" s="61">
        <v>1626.565016</v>
      </c>
      <c r="K8" s="138">
        <f t="shared" ref="K8:K15" si="9">SUM(L8:R8)</f>
        <v>11562.057673000001</v>
      </c>
      <c r="L8" s="16">
        <v>1697.094625</v>
      </c>
      <c r="M8" s="16">
        <v>1266.5130690000001</v>
      </c>
      <c r="N8" s="16">
        <v>1760.693698</v>
      </c>
      <c r="O8" s="16">
        <v>1697.7783830000001</v>
      </c>
      <c r="P8" s="16">
        <v>1634.471728</v>
      </c>
      <c r="Q8" s="16">
        <v>1968.1344099999999</v>
      </c>
      <c r="R8" s="61">
        <v>1537.37176</v>
      </c>
      <c r="S8" s="139">
        <f t="shared" si="1"/>
        <v>-6.8745047333236942E-2</v>
      </c>
      <c r="T8" s="47">
        <f t="shared" si="2"/>
        <v>7.1504862022646609E-2</v>
      </c>
      <c r="U8" s="47">
        <f t="shared" si="3"/>
        <v>-2.2999748453444546E-2</v>
      </c>
      <c r="V8" s="47">
        <f t="shared" si="4"/>
        <v>5.8238270584188845E-2</v>
      </c>
      <c r="W8" s="47">
        <f t="shared" si="5"/>
        <v>3.7270883899574336E-2</v>
      </c>
      <c r="X8" s="47">
        <f t="shared" si="6"/>
        <v>-0.3327687452052398</v>
      </c>
      <c r="Y8" s="47">
        <f t="shared" si="7"/>
        <v>-0.30392479342912349</v>
      </c>
      <c r="Z8" s="126">
        <f t="shared" si="8"/>
        <v>5.8016712886673538E-2</v>
      </c>
    </row>
    <row r="9" spans="2:26" x14ac:dyDescent="0.3">
      <c r="B9" s="124" t="s">
        <v>2</v>
      </c>
      <c r="C9" s="134">
        <f t="shared" si="0"/>
        <v>143.31283199999999</v>
      </c>
      <c r="D9" s="17">
        <v>16.119935000000002</v>
      </c>
      <c r="E9" s="16">
        <v>14.065067000000001</v>
      </c>
      <c r="F9" s="16">
        <v>27.005610999999998</v>
      </c>
      <c r="G9" s="16">
        <v>31.735340000000001</v>
      </c>
      <c r="H9" s="16">
        <v>13.297567000000001</v>
      </c>
      <c r="I9" s="16">
        <v>11.174621</v>
      </c>
      <c r="J9" s="61">
        <v>29.914691000000001</v>
      </c>
      <c r="K9" s="138">
        <f t="shared" si="9"/>
        <v>135.69941600000001</v>
      </c>
      <c r="L9" s="16">
        <v>34.292594000000001</v>
      </c>
      <c r="M9" s="16">
        <v>11.760463</v>
      </c>
      <c r="N9" s="16">
        <v>8.5975660000000005</v>
      </c>
      <c r="O9" s="16">
        <v>29.095410999999999</v>
      </c>
      <c r="P9" s="16">
        <v>17.625876999999999</v>
      </c>
      <c r="Q9" s="16">
        <v>11.771936999999999</v>
      </c>
      <c r="R9" s="61">
        <v>22.555568000000001</v>
      </c>
      <c r="S9" s="139">
        <f t="shared" si="1"/>
        <v>5.6105001955203404E-2</v>
      </c>
      <c r="T9" s="47">
        <f t="shared" si="2"/>
        <v>-0.5299295527191672</v>
      </c>
      <c r="U9" s="47">
        <f t="shared" si="3"/>
        <v>0.19596201272007763</v>
      </c>
      <c r="V9" s="47">
        <f t="shared" si="4"/>
        <v>2.1410763232291554</v>
      </c>
      <c r="W9" s="47">
        <f t="shared" si="5"/>
        <v>9.0733518079535003E-2</v>
      </c>
      <c r="X9" s="47">
        <f t="shared" si="6"/>
        <v>-0.24556565327217472</v>
      </c>
      <c r="Y9" s="47">
        <f t="shared" si="7"/>
        <v>-5.0740672499351547E-2</v>
      </c>
      <c r="Z9" s="126">
        <f t="shared" si="8"/>
        <v>0.32626635693678829</v>
      </c>
    </row>
    <row r="10" spans="2:26" x14ac:dyDescent="0.3">
      <c r="B10" s="124" t="s">
        <v>12</v>
      </c>
      <c r="C10" s="134">
        <f t="shared" si="0"/>
        <v>5339.5264420000003</v>
      </c>
      <c r="D10" s="17">
        <v>948.48413500000004</v>
      </c>
      <c r="E10" s="16">
        <v>822.625721</v>
      </c>
      <c r="F10" s="16">
        <v>1176.573067</v>
      </c>
      <c r="G10" s="16">
        <v>478.55762800000002</v>
      </c>
      <c r="H10" s="16">
        <v>503.79797100000002</v>
      </c>
      <c r="I10" s="16">
        <v>564.67178100000001</v>
      </c>
      <c r="J10" s="61">
        <v>844.81613900000002</v>
      </c>
      <c r="K10" s="138">
        <f t="shared" si="9"/>
        <v>6063.8563780000004</v>
      </c>
      <c r="L10" s="16">
        <v>821.91016300000001</v>
      </c>
      <c r="M10" s="16">
        <v>843.163184</v>
      </c>
      <c r="N10" s="16">
        <v>590.30147999999997</v>
      </c>
      <c r="O10" s="16">
        <v>900.55496900000003</v>
      </c>
      <c r="P10" s="16">
        <v>1065.151024</v>
      </c>
      <c r="Q10" s="16">
        <v>704.45395099999996</v>
      </c>
      <c r="R10" s="61">
        <v>1138.3216070000001</v>
      </c>
      <c r="S10" s="139">
        <f t="shared" si="1"/>
        <v>-0.11945037791922453</v>
      </c>
      <c r="T10" s="47">
        <f t="shared" si="2"/>
        <v>0.15399976505704793</v>
      </c>
      <c r="U10" s="47">
        <f t="shared" si="3"/>
        <v>-2.4357637275585819E-2</v>
      </c>
      <c r="V10" s="47">
        <f t="shared" si="4"/>
        <v>0.99317316128023281</v>
      </c>
      <c r="W10" s="47">
        <f t="shared" si="5"/>
        <v>-0.46859698244583226</v>
      </c>
      <c r="X10" s="47">
        <f t="shared" si="6"/>
        <v>-0.52701733402267281</v>
      </c>
      <c r="Y10" s="47">
        <f t="shared" si="7"/>
        <v>-0.19842627016510261</v>
      </c>
      <c r="Z10" s="126">
        <f t="shared" si="8"/>
        <v>-0.2578405489231832</v>
      </c>
    </row>
    <row r="11" spans="2:26" x14ac:dyDescent="0.3">
      <c r="B11" s="124" t="s">
        <v>3</v>
      </c>
      <c r="C11" s="134">
        <f t="shared" si="0"/>
        <v>1101.4394279999999</v>
      </c>
      <c r="D11" s="17">
        <v>249.182613</v>
      </c>
      <c r="E11" s="16">
        <v>206.84572399999999</v>
      </c>
      <c r="F11" s="16">
        <v>278.75323500000002</v>
      </c>
      <c r="G11" s="16">
        <v>92.580697999999998</v>
      </c>
      <c r="H11" s="16">
        <v>71.185875999999993</v>
      </c>
      <c r="I11" s="16">
        <v>79.264328000000006</v>
      </c>
      <c r="J11" s="61">
        <v>123.626954</v>
      </c>
      <c r="K11" s="138">
        <f t="shared" si="9"/>
        <v>2507.1656600000001</v>
      </c>
      <c r="L11" s="16">
        <v>343.00402300000002</v>
      </c>
      <c r="M11" s="16">
        <v>226.58139800000001</v>
      </c>
      <c r="N11" s="16">
        <v>280.17130400000002</v>
      </c>
      <c r="O11" s="16">
        <v>330.79752500000001</v>
      </c>
      <c r="P11" s="16">
        <v>320.58759199999997</v>
      </c>
      <c r="Q11" s="16">
        <v>333.56840799999998</v>
      </c>
      <c r="R11" s="61">
        <v>672.45541000000003</v>
      </c>
      <c r="S11" s="139">
        <f t="shared" si="1"/>
        <v>-0.56068342608042898</v>
      </c>
      <c r="T11" s="47">
        <f t="shared" si="2"/>
        <v>-0.27352859940071317</v>
      </c>
      <c r="U11" s="47">
        <f t="shared" si="3"/>
        <v>-8.7101916460061823E-2</v>
      </c>
      <c r="V11" s="47">
        <f t="shared" si="4"/>
        <v>-5.0614355565836711E-3</v>
      </c>
      <c r="W11" s="47">
        <f t="shared" si="5"/>
        <v>-0.7201288068887457</v>
      </c>
      <c r="X11" s="47">
        <f t="shared" si="6"/>
        <v>-0.77795186783149117</v>
      </c>
      <c r="Y11" s="47">
        <f t="shared" si="7"/>
        <v>-0.76237459513851802</v>
      </c>
      <c r="Z11" s="126">
        <f t="shared" si="8"/>
        <v>-0.81615590838952434</v>
      </c>
    </row>
    <row r="12" spans="2:26" x14ac:dyDescent="0.3">
      <c r="B12" s="124" t="s">
        <v>4</v>
      </c>
      <c r="C12" s="134">
        <f t="shared" si="0"/>
        <v>12.662462999999999</v>
      </c>
      <c r="D12" s="17">
        <v>0.14199999999999999</v>
      </c>
      <c r="E12" s="16">
        <v>0.10100000000000001</v>
      </c>
      <c r="F12" s="16">
        <v>0.53305499999999995</v>
      </c>
      <c r="G12" s="16">
        <v>11.595419</v>
      </c>
      <c r="H12" s="16">
        <v>0.15307999999999999</v>
      </c>
      <c r="I12" s="16">
        <v>3.7908999999999998E-2</v>
      </c>
      <c r="J12" s="61">
        <v>0.1</v>
      </c>
      <c r="K12" s="138">
        <f t="shared" si="9"/>
        <v>3.9243690000000004</v>
      </c>
      <c r="L12" s="16">
        <v>1.079685</v>
      </c>
      <c r="M12" s="16">
        <v>0.41899999999999998</v>
      </c>
      <c r="N12" s="16">
        <v>0.61419900000000005</v>
      </c>
      <c r="O12" s="16">
        <v>0</v>
      </c>
      <c r="P12" s="16">
        <v>0.74362399999999995</v>
      </c>
      <c r="Q12" s="16">
        <v>1.0038609999999999</v>
      </c>
      <c r="R12" s="61">
        <v>6.4000000000000001E-2</v>
      </c>
      <c r="S12" s="139">
        <f t="shared" si="1"/>
        <v>2.226623948971159</v>
      </c>
      <c r="T12" s="47">
        <f t="shared" si="2"/>
        <v>-0.86848015856476657</v>
      </c>
      <c r="U12" s="47">
        <f t="shared" si="3"/>
        <v>-0.75894988066825775</v>
      </c>
      <c r="V12" s="47">
        <f t="shared" si="4"/>
        <v>-0.13211353323597086</v>
      </c>
      <c r="W12" s="47" t="str">
        <f t="shared" si="5"/>
        <v>-</v>
      </c>
      <c r="X12" s="47">
        <f t="shared" si="6"/>
        <v>-0.79414327670973506</v>
      </c>
      <c r="Y12" s="47">
        <f t="shared" si="7"/>
        <v>-0.9622368037009108</v>
      </c>
      <c r="Z12" s="126">
        <f t="shared" si="8"/>
        <v>0.5625</v>
      </c>
    </row>
    <row r="13" spans="2:26" x14ac:dyDescent="0.3">
      <c r="B13" s="124" t="s">
        <v>5</v>
      </c>
      <c r="C13" s="134">
        <f t="shared" si="0"/>
        <v>21980.271983999999</v>
      </c>
      <c r="D13" s="17">
        <v>3140.316581</v>
      </c>
      <c r="E13" s="16">
        <v>2740.6666909999999</v>
      </c>
      <c r="F13" s="16">
        <v>3590.7067769999999</v>
      </c>
      <c r="G13" s="16">
        <v>2534.5364260000001</v>
      </c>
      <c r="H13" s="16">
        <v>2805.6293810000002</v>
      </c>
      <c r="I13" s="16">
        <v>3422.5037560000001</v>
      </c>
      <c r="J13" s="61">
        <v>3745.9123719999998</v>
      </c>
      <c r="K13" s="138">
        <f t="shared" si="9"/>
        <v>22966.385796999995</v>
      </c>
      <c r="L13" s="16">
        <v>3543.7822839999999</v>
      </c>
      <c r="M13" s="16">
        <v>3037.3943410000002</v>
      </c>
      <c r="N13" s="16">
        <v>2733.1227509999999</v>
      </c>
      <c r="O13" s="16">
        <v>3088.6119279999998</v>
      </c>
      <c r="P13" s="16">
        <v>3266.2049120000001</v>
      </c>
      <c r="Q13" s="16">
        <v>3748.9063409999999</v>
      </c>
      <c r="R13" s="61">
        <v>3548.3632400000001</v>
      </c>
      <c r="S13" s="139">
        <f t="shared" si="1"/>
        <v>-4.2937265868311258E-2</v>
      </c>
      <c r="T13" s="47">
        <f t="shared" si="2"/>
        <v>-0.11385171849343778</v>
      </c>
      <c r="U13" s="47">
        <f t="shared" si="3"/>
        <v>-9.7691513411560793E-2</v>
      </c>
      <c r="V13" s="47">
        <f t="shared" si="4"/>
        <v>0.31377442732355343</v>
      </c>
      <c r="W13" s="47">
        <f t="shared" si="5"/>
        <v>-0.17939304610494911</v>
      </c>
      <c r="X13" s="47">
        <f t="shared" si="6"/>
        <v>-0.1410124420877118</v>
      </c>
      <c r="Y13" s="47">
        <f t="shared" si="7"/>
        <v>-8.7066081494298841E-2</v>
      </c>
      <c r="Z13" s="126">
        <f t="shared" si="8"/>
        <v>5.5673311506856837E-2</v>
      </c>
    </row>
    <row r="14" spans="2:26" x14ac:dyDescent="0.3">
      <c r="B14" s="124" t="s">
        <v>6</v>
      </c>
      <c r="C14" s="134">
        <f t="shared" si="0"/>
        <v>338.11627399999998</v>
      </c>
      <c r="D14" s="17">
        <v>20.029806000000001</v>
      </c>
      <c r="E14" s="16">
        <v>97.973201000000003</v>
      </c>
      <c r="F14" s="16">
        <v>64.153317000000001</v>
      </c>
      <c r="G14" s="16">
        <v>15.334752</v>
      </c>
      <c r="H14" s="16">
        <v>30.741357000000001</v>
      </c>
      <c r="I14" s="16">
        <v>58.153019</v>
      </c>
      <c r="J14" s="61">
        <v>51.730822000000003</v>
      </c>
      <c r="K14" s="138">
        <f t="shared" si="9"/>
        <v>297.14773399999996</v>
      </c>
      <c r="L14" s="16">
        <v>31.196484000000002</v>
      </c>
      <c r="M14" s="16">
        <v>25.434781000000001</v>
      </c>
      <c r="N14" s="16">
        <v>43.802750000000003</v>
      </c>
      <c r="O14" s="16">
        <v>58.284229000000003</v>
      </c>
      <c r="P14" s="16">
        <v>42.133561999999998</v>
      </c>
      <c r="Q14" s="16">
        <v>71.800308999999999</v>
      </c>
      <c r="R14" s="61">
        <v>24.495619000000001</v>
      </c>
      <c r="S14" s="139">
        <f t="shared" si="1"/>
        <v>0.13787263139620642</v>
      </c>
      <c r="T14" s="47">
        <f t="shared" si="2"/>
        <v>-0.35794668399169605</v>
      </c>
      <c r="U14" s="47">
        <f t="shared" si="3"/>
        <v>2.8519380607208689</v>
      </c>
      <c r="V14" s="47">
        <f t="shared" si="4"/>
        <v>0.4645956475335451</v>
      </c>
      <c r="W14" s="47">
        <f t="shared" si="5"/>
        <v>-0.73689706009493583</v>
      </c>
      <c r="X14" s="47">
        <f t="shared" si="6"/>
        <v>-0.27038314491426096</v>
      </c>
      <c r="Y14" s="47">
        <f t="shared" si="7"/>
        <v>-0.19007285887864356</v>
      </c>
      <c r="Z14" s="126">
        <f t="shared" si="8"/>
        <v>1.111839753875989</v>
      </c>
    </row>
    <row r="15" spans="2:26" x14ac:dyDescent="0.3">
      <c r="B15" s="124" t="s">
        <v>7</v>
      </c>
      <c r="C15" s="134">
        <f t="shared" si="0"/>
        <v>67.988677999999993</v>
      </c>
      <c r="D15" s="17">
        <v>6.2138559999999998</v>
      </c>
      <c r="E15" s="16">
        <v>18.245742</v>
      </c>
      <c r="F15" s="16">
        <v>16.000336999999998</v>
      </c>
      <c r="G15" s="16">
        <v>3.7417919999999998</v>
      </c>
      <c r="H15" s="16">
        <v>7.0533340000000004</v>
      </c>
      <c r="I15" s="16">
        <v>0.49788199999999999</v>
      </c>
      <c r="J15" s="61">
        <v>16.235734999999998</v>
      </c>
      <c r="K15" s="138">
        <f t="shared" si="9"/>
        <v>41.400863999999999</v>
      </c>
      <c r="L15" s="16">
        <v>10.455702</v>
      </c>
      <c r="M15" s="16">
        <v>0.93799999999999994</v>
      </c>
      <c r="N15" s="16">
        <v>0.43260100000000001</v>
      </c>
      <c r="O15" s="16">
        <v>7.5522939999999998</v>
      </c>
      <c r="P15" s="16">
        <v>6.2052500000000004</v>
      </c>
      <c r="Q15" s="16">
        <v>6.5512139999999999</v>
      </c>
      <c r="R15" s="61">
        <v>9.265803</v>
      </c>
      <c r="S15" s="139">
        <f t="shared" si="1"/>
        <v>0.64220432694351492</v>
      </c>
      <c r="T15" s="47">
        <f t="shared" si="2"/>
        <v>-0.40569691064263314</v>
      </c>
      <c r="U15" s="47">
        <f t="shared" si="3"/>
        <v>18.45175053304904</v>
      </c>
      <c r="V15" s="47">
        <f t="shared" si="4"/>
        <v>35.986361566431881</v>
      </c>
      <c r="W15" s="47">
        <f t="shared" si="5"/>
        <v>-0.50454894896835323</v>
      </c>
      <c r="X15" s="47">
        <f t="shared" si="6"/>
        <v>0.13667201160307796</v>
      </c>
      <c r="Y15" s="47">
        <f t="shared" si="7"/>
        <v>-0.9240015667325171</v>
      </c>
      <c r="Z15" s="126">
        <f t="shared" si="8"/>
        <v>0.75222104333536977</v>
      </c>
    </row>
    <row r="16" spans="2:26" x14ac:dyDescent="0.3">
      <c r="B16" s="125" t="s">
        <v>13</v>
      </c>
      <c r="C16" s="140">
        <f t="shared" ref="C16:J16" si="10">SUM(C7:C15)</f>
        <v>39935.591657000004</v>
      </c>
      <c r="D16" s="71">
        <f t="shared" si="10"/>
        <v>6211.4129430000003</v>
      </c>
      <c r="E16" s="71">
        <f t="shared" si="10"/>
        <v>5185.5117659999996</v>
      </c>
      <c r="F16" s="71">
        <f t="shared" si="10"/>
        <v>7026.8447400000005</v>
      </c>
      <c r="G16" s="71">
        <f t="shared" si="10"/>
        <v>4975.8831600000003</v>
      </c>
      <c r="H16" s="71">
        <f t="shared" si="10"/>
        <v>4532.2291130000003</v>
      </c>
      <c r="I16" s="71">
        <f t="shared" si="10"/>
        <v>5520.5300899999993</v>
      </c>
      <c r="J16" s="107">
        <f t="shared" si="10"/>
        <v>6483.1798449999997</v>
      </c>
      <c r="K16" s="65">
        <f t="shared" ref="K16:R16" si="11">SUM(K7:K15)</f>
        <v>43762.630123999996</v>
      </c>
      <c r="L16" s="71">
        <f t="shared" si="11"/>
        <v>6522.1309620000002</v>
      </c>
      <c r="M16" s="71">
        <f t="shared" si="11"/>
        <v>5421.4717880000007</v>
      </c>
      <c r="N16" s="71">
        <f t="shared" si="11"/>
        <v>5466.9043169999995</v>
      </c>
      <c r="O16" s="71">
        <f t="shared" si="11"/>
        <v>6128.3386570000002</v>
      </c>
      <c r="P16" s="71">
        <f t="shared" si="11"/>
        <v>6388.000164</v>
      </c>
      <c r="Q16" s="75">
        <f t="shared" si="11"/>
        <v>6877.8889600000002</v>
      </c>
      <c r="R16" s="107">
        <f t="shared" si="11"/>
        <v>6957.8952760000002</v>
      </c>
      <c r="S16" s="110">
        <f t="shared" si="1"/>
        <v>-8.7449919169761969E-2</v>
      </c>
      <c r="T16" s="73">
        <f t="shared" si="2"/>
        <v>-4.7640567294698788E-2</v>
      </c>
      <c r="U16" s="73">
        <f t="shared" si="3"/>
        <v>-4.3523240777952554E-2</v>
      </c>
      <c r="V16" s="74">
        <f t="shared" si="4"/>
        <v>0.28534255083799032</v>
      </c>
      <c r="W16" s="72">
        <f t="shared" si="5"/>
        <v>-0.18805349402217275</v>
      </c>
      <c r="X16" s="73">
        <f t="shared" si="6"/>
        <v>-0.29050892350603263</v>
      </c>
      <c r="Y16" s="74">
        <f t="shared" si="7"/>
        <v>-0.19735108808735424</v>
      </c>
      <c r="Z16" s="72">
        <f t="shared" si="8"/>
        <v>-6.8226872088380741E-2</v>
      </c>
    </row>
    <row r="17" spans="2:20" x14ac:dyDescent="0.3">
      <c r="B17" s="22" t="s">
        <v>291</v>
      </c>
    </row>
    <row r="18" spans="2:20" x14ac:dyDescent="0.3">
      <c r="D18" s="141"/>
      <c r="K18" s="141"/>
    </row>
    <row r="19" spans="2:20" x14ac:dyDescent="0.3">
      <c r="D19" s="141"/>
      <c r="K19" s="141"/>
    </row>
    <row r="20" spans="2:20" x14ac:dyDescent="0.3">
      <c r="D20" s="141"/>
      <c r="K20" s="141"/>
    </row>
    <row r="21" spans="2:20" x14ac:dyDescent="0.3">
      <c r="D21" s="141"/>
      <c r="K21" s="141"/>
      <c r="T21" s="142"/>
    </row>
    <row r="22" spans="2:20" x14ac:dyDescent="0.3">
      <c r="D22" s="141"/>
      <c r="K22" s="141"/>
    </row>
    <row r="23" spans="2:20" x14ac:dyDescent="0.3">
      <c r="D23" s="141"/>
      <c r="K23" s="141"/>
    </row>
    <row r="24" spans="2:20" x14ac:dyDescent="0.3">
      <c r="D24" s="141"/>
      <c r="K24" s="141"/>
    </row>
    <row r="25" spans="2:20" x14ac:dyDescent="0.3">
      <c r="D25" s="141"/>
      <c r="K25" s="141"/>
    </row>
    <row r="26" spans="2:20" x14ac:dyDescent="0.3">
      <c r="D26" s="141"/>
    </row>
  </sheetData>
  <mergeCells count="7">
    <mergeCell ref="B5:B6"/>
    <mergeCell ref="S4:Z4"/>
    <mergeCell ref="S5:Z5"/>
    <mergeCell ref="C4:J4"/>
    <mergeCell ref="K4:R4"/>
    <mergeCell ref="C5:J5"/>
    <mergeCell ref="K5:R5"/>
  </mergeCells>
  <pageMargins left="0.7" right="0.7" top="0.75" bottom="0.75" header="0.3" footer="0.3"/>
  <pageSetup paperSize="9" orientation="portrait" r:id="rId1"/>
  <ignoredErrors>
    <ignoredError sqref="K7:K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4"/>
  <sheetViews>
    <sheetView showGridLines="0" workbookViewId="0">
      <pane xSplit="2" topLeftCell="C1" activePane="topRight" state="frozen"/>
      <selection activeCell="A2" sqref="A2"/>
      <selection pane="topRight"/>
    </sheetView>
  </sheetViews>
  <sheetFormatPr defaultRowHeight="14.4" x14ac:dyDescent="0.3"/>
  <cols>
    <col min="1" max="1" width="1.77734375" style="10" customWidth="1"/>
    <col min="2" max="2" width="25.88671875" style="2" customWidth="1"/>
    <col min="3" max="3" width="8.88671875" style="2"/>
    <col min="4" max="10" width="12.33203125" style="2" bestFit="1" customWidth="1"/>
    <col min="11" max="26" width="8.88671875" style="2"/>
    <col min="27" max="27" width="8.88671875" style="10"/>
    <col min="28" max="16384" width="8.88671875" style="2"/>
  </cols>
  <sheetData>
    <row r="2" spans="2:26" x14ac:dyDescent="0.3">
      <c r="B2" s="3" t="s">
        <v>332</v>
      </c>
    </row>
    <row r="3" spans="2:26" x14ac:dyDescent="0.3">
      <c r="B3" s="3"/>
    </row>
    <row r="4" spans="2:26" x14ac:dyDescent="0.3">
      <c r="B4" s="3"/>
      <c r="C4" s="167" t="s">
        <v>10</v>
      </c>
      <c r="D4" s="167"/>
      <c r="E4" s="167"/>
      <c r="F4" s="167"/>
      <c r="G4" s="167"/>
      <c r="H4" s="167"/>
      <c r="I4" s="167"/>
      <c r="J4" s="168"/>
      <c r="K4" s="167" t="s">
        <v>10</v>
      </c>
      <c r="L4" s="167"/>
      <c r="M4" s="167"/>
      <c r="N4" s="167"/>
      <c r="O4" s="167"/>
      <c r="P4" s="167"/>
      <c r="Q4" s="167"/>
      <c r="R4" s="168"/>
      <c r="S4" s="164" t="s">
        <v>304</v>
      </c>
      <c r="T4" s="164"/>
      <c r="U4" s="164"/>
      <c r="V4" s="164"/>
      <c r="W4" s="164"/>
      <c r="X4" s="164"/>
      <c r="Y4" s="164"/>
      <c r="Z4" s="164"/>
    </row>
    <row r="5" spans="2:26" x14ac:dyDescent="0.3">
      <c r="B5" s="166" t="s">
        <v>25</v>
      </c>
      <c r="C5" s="167">
        <v>2020</v>
      </c>
      <c r="D5" s="167"/>
      <c r="E5" s="167"/>
      <c r="F5" s="167"/>
      <c r="G5" s="167"/>
      <c r="H5" s="167"/>
      <c r="I5" s="167"/>
      <c r="J5" s="168"/>
      <c r="K5" s="167">
        <v>2019</v>
      </c>
      <c r="L5" s="167"/>
      <c r="M5" s="167"/>
      <c r="N5" s="167"/>
      <c r="O5" s="167"/>
      <c r="P5" s="167"/>
      <c r="Q5" s="167"/>
      <c r="R5" s="168"/>
      <c r="S5" s="165" t="s">
        <v>307</v>
      </c>
      <c r="T5" s="165"/>
      <c r="U5" s="165"/>
      <c r="V5" s="165"/>
      <c r="W5" s="165"/>
      <c r="X5" s="165"/>
      <c r="Y5" s="165"/>
      <c r="Z5" s="165"/>
    </row>
    <row r="6" spans="2:26" x14ac:dyDescent="0.3">
      <c r="B6" s="169"/>
      <c r="C6" s="56" t="s">
        <v>13</v>
      </c>
      <c r="D6" s="24" t="s">
        <v>297</v>
      </c>
      <c r="E6" s="56" t="s">
        <v>298</v>
      </c>
      <c r="F6" s="23" t="s">
        <v>299</v>
      </c>
      <c r="G6" s="24" t="s">
        <v>300</v>
      </c>
      <c r="H6" s="56" t="s">
        <v>301</v>
      </c>
      <c r="I6" s="23" t="s">
        <v>302</v>
      </c>
      <c r="J6" s="103" t="s">
        <v>303</v>
      </c>
      <c r="K6" s="56" t="s">
        <v>13</v>
      </c>
      <c r="L6" s="24" t="s">
        <v>297</v>
      </c>
      <c r="M6" s="56" t="s">
        <v>298</v>
      </c>
      <c r="N6" s="24" t="s">
        <v>299</v>
      </c>
      <c r="O6" s="24" t="s">
        <v>300</v>
      </c>
      <c r="P6" s="56" t="s">
        <v>301</v>
      </c>
      <c r="Q6" s="24" t="s">
        <v>302</v>
      </c>
      <c r="R6" s="103" t="s">
        <v>303</v>
      </c>
      <c r="S6" s="56" t="s">
        <v>13</v>
      </c>
      <c r="T6" s="7" t="s">
        <v>297</v>
      </c>
      <c r="U6" s="56" t="s">
        <v>298</v>
      </c>
      <c r="V6" s="7" t="s">
        <v>299</v>
      </c>
      <c r="W6" s="7" t="s">
        <v>300</v>
      </c>
      <c r="X6" s="56" t="s">
        <v>301</v>
      </c>
      <c r="Y6" s="7" t="s">
        <v>302</v>
      </c>
      <c r="Z6" s="12" t="s">
        <v>303</v>
      </c>
    </row>
    <row r="7" spans="2:26" x14ac:dyDescent="0.3">
      <c r="B7" s="124" t="s">
        <v>14</v>
      </c>
      <c r="C7" s="69">
        <f t="shared" ref="C7:C19" si="0">SUM(D7:J7)</f>
        <v>20741.509422000003</v>
      </c>
      <c r="D7" s="143">
        <v>2946.5677000000001</v>
      </c>
      <c r="E7" s="143">
        <v>2605.2851430000001</v>
      </c>
      <c r="F7" s="143">
        <v>3450.5408010000001</v>
      </c>
      <c r="G7" s="143">
        <v>2416.5969060000002</v>
      </c>
      <c r="H7" s="143">
        <v>2561.615057</v>
      </c>
      <c r="I7" s="143">
        <v>3292.484097</v>
      </c>
      <c r="J7" s="144">
        <v>3468.4197180000001</v>
      </c>
      <c r="K7" s="69">
        <f>SUM(L7:R7)</f>
        <v>21174.470776999999</v>
      </c>
      <c r="L7" s="16">
        <v>3219.0526930000001</v>
      </c>
      <c r="M7" s="16">
        <v>2812.9591099999998</v>
      </c>
      <c r="N7" s="16">
        <v>2546.7298639999999</v>
      </c>
      <c r="O7" s="16">
        <v>2826.7826460000001</v>
      </c>
      <c r="P7" s="16">
        <v>2988.8744150000002</v>
      </c>
      <c r="Q7" s="16">
        <v>3546.0015819999999</v>
      </c>
      <c r="R7" s="61">
        <v>3234.070467</v>
      </c>
      <c r="S7" s="104">
        <f t="shared" ref="S7:S20" si="1">IF(ISERROR(C7/K7-1),"-",(C7/K7-1))</f>
        <v>-2.0447328273738186E-2</v>
      </c>
      <c r="T7" s="47">
        <f t="shared" ref="T7:T20" si="2">IF(ISERROR(D7/L7-1),"-",(D7/L7-1))</f>
        <v>-8.4647571502179164E-2</v>
      </c>
      <c r="U7" s="47">
        <f t="shared" ref="U7:U20" si="3">IF(ISERROR(E7/M7-1),"-",(E7/M7-1))</f>
        <v>-7.3827581162386635E-2</v>
      </c>
      <c r="V7" s="47">
        <f t="shared" ref="V7:V20" si="4">IF(ISERROR(F7/N7-1),"-",(F7/N7-1))</f>
        <v>0.35489077572618455</v>
      </c>
      <c r="W7" s="47">
        <f t="shared" ref="W7:W20" si="5">IF(ISERROR(G7/O7-1),"-",(G7/O7-1))</f>
        <v>-0.14510692591820862</v>
      </c>
      <c r="X7" s="47">
        <f t="shared" ref="X7:X20" si="6">IF(ISERROR(H7/P7-1),"-",(H7/P7-1))</f>
        <v>-0.14294991982792971</v>
      </c>
      <c r="Y7" s="47">
        <f t="shared" ref="Y7:Y20" si="7">IF(ISERROR(I7/Q7-1),"-",(I7/Q7-1))</f>
        <v>-7.1493900704074687E-2</v>
      </c>
      <c r="Z7" s="126">
        <f t="shared" ref="Z7:Z20" si="8">IF(ISERROR(J7/R7-1),"-",(J7/R7-1))</f>
        <v>7.2462629800824407E-2</v>
      </c>
    </row>
    <row r="8" spans="2:26" x14ac:dyDescent="0.3">
      <c r="B8" s="124" t="s">
        <v>314</v>
      </c>
      <c r="C8" s="69">
        <f t="shared" si="0"/>
        <v>10641.082719999999</v>
      </c>
      <c r="D8" s="143">
        <v>1794.926068</v>
      </c>
      <c r="E8" s="143">
        <v>1212.469969</v>
      </c>
      <c r="F8" s="143">
        <v>1827.5081829999999</v>
      </c>
      <c r="G8" s="143">
        <v>1759.232444</v>
      </c>
      <c r="H8" s="143">
        <v>1076.183794</v>
      </c>
      <c r="I8" s="143">
        <v>1358.720859</v>
      </c>
      <c r="J8" s="144">
        <v>1612.0414029999999</v>
      </c>
      <c r="K8" s="69">
        <f t="shared" ref="K8:K19" si="9">SUM(L8:R8)</f>
        <v>11296.791327000001</v>
      </c>
      <c r="L8" s="16">
        <v>1661.1869180000001</v>
      </c>
      <c r="M8" s="16">
        <v>1238.9465049999999</v>
      </c>
      <c r="N8" s="16">
        <v>1733.9253550000001</v>
      </c>
      <c r="O8" s="16">
        <v>1652.5156039999999</v>
      </c>
      <c r="P8" s="16">
        <v>1575.7560639999999</v>
      </c>
      <c r="Q8" s="16">
        <v>1940.204862</v>
      </c>
      <c r="R8" s="61">
        <v>1494.2560189999999</v>
      </c>
      <c r="S8" s="104">
        <f t="shared" si="1"/>
        <v>-5.8043792083936285E-2</v>
      </c>
      <c r="T8" s="47">
        <f t="shared" si="2"/>
        <v>8.0508188784087054E-2</v>
      </c>
      <c r="U8" s="47">
        <f t="shared" si="3"/>
        <v>-2.1370201129063182E-2</v>
      </c>
      <c r="V8" s="47">
        <f t="shared" si="4"/>
        <v>5.3971659004893979E-2</v>
      </c>
      <c r="W8" s="47">
        <f t="shared" si="5"/>
        <v>6.4578415926413335E-2</v>
      </c>
      <c r="X8" s="47">
        <f t="shared" si="6"/>
        <v>-0.31703655242922157</v>
      </c>
      <c r="Y8" s="47">
        <f t="shared" si="7"/>
        <v>-0.29970237390323584</v>
      </c>
      <c r="Z8" s="126">
        <f t="shared" si="8"/>
        <v>7.8825437209097293E-2</v>
      </c>
    </row>
    <row r="9" spans="2:26" x14ac:dyDescent="0.3">
      <c r="B9" s="124" t="s">
        <v>15</v>
      </c>
      <c r="C9" s="69">
        <f t="shared" si="0"/>
        <v>5339.5264420000003</v>
      </c>
      <c r="D9" s="143">
        <v>948.48413500000004</v>
      </c>
      <c r="E9" s="143">
        <v>822.625721</v>
      </c>
      <c r="F9" s="143">
        <v>1176.573067</v>
      </c>
      <c r="G9" s="143">
        <v>478.55762800000002</v>
      </c>
      <c r="H9" s="143">
        <v>503.79797100000002</v>
      </c>
      <c r="I9" s="143">
        <v>564.67178100000001</v>
      </c>
      <c r="J9" s="144">
        <v>844.81613900000002</v>
      </c>
      <c r="K9" s="69">
        <f t="shared" si="9"/>
        <v>6063.8563780000004</v>
      </c>
      <c r="L9" s="16">
        <v>821.91016300000001</v>
      </c>
      <c r="M9" s="16">
        <v>843.163184</v>
      </c>
      <c r="N9" s="16">
        <v>590.30147999999997</v>
      </c>
      <c r="O9" s="16">
        <v>900.55496900000003</v>
      </c>
      <c r="P9" s="16">
        <v>1065.151024</v>
      </c>
      <c r="Q9" s="16">
        <v>704.45395099999996</v>
      </c>
      <c r="R9" s="61">
        <v>1138.3216070000001</v>
      </c>
      <c r="S9" s="104">
        <f t="shared" si="1"/>
        <v>-0.11945037791922453</v>
      </c>
      <c r="T9" s="47">
        <f t="shared" si="2"/>
        <v>0.15399976505704793</v>
      </c>
      <c r="U9" s="47">
        <f t="shared" si="3"/>
        <v>-2.4357637275585819E-2</v>
      </c>
      <c r="V9" s="47">
        <f t="shared" si="4"/>
        <v>0.99317316128023281</v>
      </c>
      <c r="W9" s="47">
        <f t="shared" si="5"/>
        <v>-0.46859698244583226</v>
      </c>
      <c r="X9" s="47">
        <f t="shared" si="6"/>
        <v>-0.52701733402267281</v>
      </c>
      <c r="Y9" s="47">
        <f t="shared" si="7"/>
        <v>-0.19842627016510261</v>
      </c>
      <c r="Z9" s="126">
        <f t="shared" si="8"/>
        <v>-0.2578405489231832</v>
      </c>
    </row>
    <row r="10" spans="2:26" x14ac:dyDescent="0.3">
      <c r="B10" s="124" t="s">
        <v>16</v>
      </c>
      <c r="C10" s="69">
        <f t="shared" si="0"/>
        <v>1101.4394279999999</v>
      </c>
      <c r="D10" s="143">
        <v>249.182613</v>
      </c>
      <c r="E10" s="143">
        <v>206.84572399999999</v>
      </c>
      <c r="F10" s="143">
        <v>278.75323500000002</v>
      </c>
      <c r="G10" s="143">
        <v>92.580697999999998</v>
      </c>
      <c r="H10" s="143">
        <v>71.185875999999993</v>
      </c>
      <c r="I10" s="143">
        <v>79.264328000000006</v>
      </c>
      <c r="J10" s="144">
        <v>123.626954</v>
      </c>
      <c r="K10" s="69">
        <f t="shared" si="9"/>
        <v>2507.1656600000001</v>
      </c>
      <c r="L10" s="16">
        <v>343.00402300000002</v>
      </c>
      <c r="M10" s="16">
        <v>226.58139800000001</v>
      </c>
      <c r="N10" s="16">
        <v>280.17130400000002</v>
      </c>
      <c r="O10" s="16">
        <v>330.79752500000001</v>
      </c>
      <c r="P10" s="16">
        <v>320.58759199999997</v>
      </c>
      <c r="Q10" s="16">
        <v>333.56840799999998</v>
      </c>
      <c r="R10" s="61">
        <v>672.45541000000003</v>
      </c>
      <c r="S10" s="104">
        <f t="shared" si="1"/>
        <v>-0.56068342608042898</v>
      </c>
      <c r="T10" s="47">
        <f t="shared" si="2"/>
        <v>-0.27352859940071317</v>
      </c>
      <c r="U10" s="47">
        <f t="shared" si="3"/>
        <v>-8.7101916460061823E-2</v>
      </c>
      <c r="V10" s="47">
        <f t="shared" si="4"/>
        <v>-5.0614355565836711E-3</v>
      </c>
      <c r="W10" s="47">
        <f t="shared" si="5"/>
        <v>-0.7201288068887457</v>
      </c>
      <c r="X10" s="47">
        <f t="shared" si="6"/>
        <v>-0.77795186783149117</v>
      </c>
      <c r="Y10" s="47">
        <f t="shared" si="7"/>
        <v>-0.76237459513851802</v>
      </c>
      <c r="Z10" s="126">
        <f t="shared" si="8"/>
        <v>-0.81615590838952434</v>
      </c>
    </row>
    <row r="11" spans="2:26" x14ac:dyDescent="0.3">
      <c r="B11" s="124" t="s">
        <v>17</v>
      </c>
      <c r="C11" s="69">
        <f t="shared" si="0"/>
        <v>1227.827162</v>
      </c>
      <c r="D11" s="143">
        <v>189.53586100000001</v>
      </c>
      <c r="E11" s="143">
        <v>133.12499500000001</v>
      </c>
      <c r="F11" s="143">
        <v>138.69182499999999</v>
      </c>
      <c r="G11" s="143">
        <v>117.93952</v>
      </c>
      <c r="H11" s="143">
        <v>243.92388700000001</v>
      </c>
      <c r="I11" s="143">
        <v>128.33574100000001</v>
      </c>
      <c r="J11" s="144">
        <v>276.27533299999999</v>
      </c>
      <c r="K11" s="69">
        <f t="shared" si="9"/>
        <v>1791.9150199999999</v>
      </c>
      <c r="L11" s="16">
        <v>324.72959100000003</v>
      </c>
      <c r="M11" s="16">
        <v>224.43523099999999</v>
      </c>
      <c r="N11" s="16">
        <v>186.392887</v>
      </c>
      <c r="O11" s="16">
        <v>261.82928199999998</v>
      </c>
      <c r="P11" s="16">
        <v>277.33049699999998</v>
      </c>
      <c r="Q11" s="16">
        <v>202.90475900000001</v>
      </c>
      <c r="R11" s="61">
        <v>314.29277300000001</v>
      </c>
      <c r="S11" s="104">
        <f t="shared" si="1"/>
        <v>-0.31479609898018479</v>
      </c>
      <c r="T11" s="47">
        <f t="shared" si="2"/>
        <v>-0.41632710337137091</v>
      </c>
      <c r="U11" s="47">
        <f t="shared" si="3"/>
        <v>-0.40684448512453009</v>
      </c>
      <c r="V11" s="47">
        <f t="shared" si="4"/>
        <v>-0.25591675072879794</v>
      </c>
      <c r="W11" s="47">
        <f t="shared" si="5"/>
        <v>-0.54955565283183261</v>
      </c>
      <c r="X11" s="47">
        <f t="shared" si="6"/>
        <v>-0.12045775838349282</v>
      </c>
      <c r="Y11" s="47">
        <f t="shared" si="7"/>
        <v>-0.36750748660360399</v>
      </c>
      <c r="Z11" s="126">
        <f t="shared" si="8"/>
        <v>-0.1209618650696751</v>
      </c>
    </row>
    <row r="12" spans="2:26" x14ac:dyDescent="0.3">
      <c r="B12" s="124" t="s">
        <v>18</v>
      </c>
      <c r="C12" s="69">
        <f t="shared" si="0"/>
        <v>297.31452300000001</v>
      </c>
      <c r="D12" s="143">
        <v>15.10947</v>
      </c>
      <c r="E12" s="143">
        <v>87.201250000000002</v>
      </c>
      <c r="F12" s="143">
        <v>58.557335000000002</v>
      </c>
      <c r="G12" s="143">
        <v>13.378882000000001</v>
      </c>
      <c r="H12" s="143">
        <v>25.917959</v>
      </c>
      <c r="I12" s="143">
        <v>55.278838</v>
      </c>
      <c r="J12" s="144">
        <v>41.870789000000002</v>
      </c>
      <c r="K12" s="69">
        <f t="shared" si="9"/>
        <v>245.59138100000004</v>
      </c>
      <c r="L12" s="16">
        <v>25.748643000000001</v>
      </c>
      <c r="M12" s="16">
        <v>17.030042000000002</v>
      </c>
      <c r="N12" s="16">
        <v>43.544750000000001</v>
      </c>
      <c r="O12" s="16">
        <v>44.757108000000002</v>
      </c>
      <c r="P12" s="16">
        <v>32.301698999999999</v>
      </c>
      <c r="Q12" s="16">
        <v>59.699787999999998</v>
      </c>
      <c r="R12" s="61">
        <v>22.509350999999999</v>
      </c>
      <c r="S12" s="104">
        <f t="shared" si="1"/>
        <v>0.21060650332838815</v>
      </c>
      <c r="T12" s="47">
        <f t="shared" si="2"/>
        <v>-0.41319354188879009</v>
      </c>
      <c r="U12" s="47">
        <f t="shared" si="3"/>
        <v>4.1204365790759647</v>
      </c>
      <c r="V12" s="47">
        <f t="shared" si="4"/>
        <v>0.34476222736380402</v>
      </c>
      <c r="W12" s="47">
        <f t="shared" si="5"/>
        <v>-0.70107804999375745</v>
      </c>
      <c r="X12" s="47">
        <f t="shared" si="6"/>
        <v>-0.19762861390046382</v>
      </c>
      <c r="Y12" s="47">
        <f t="shared" si="7"/>
        <v>-7.4053026787967768E-2</v>
      </c>
      <c r="Z12" s="126">
        <f t="shared" si="8"/>
        <v>0.86015087685113634</v>
      </c>
    </row>
    <row r="13" spans="2:26" x14ac:dyDescent="0.3">
      <c r="B13" s="124" t="s">
        <v>19</v>
      </c>
      <c r="C13" s="69">
        <f t="shared" si="0"/>
        <v>143.31283199999999</v>
      </c>
      <c r="D13" s="143">
        <v>16.119935000000002</v>
      </c>
      <c r="E13" s="143">
        <v>14.065067000000001</v>
      </c>
      <c r="F13" s="143">
        <v>27.005610999999998</v>
      </c>
      <c r="G13" s="143">
        <v>31.735340000000001</v>
      </c>
      <c r="H13" s="143">
        <v>13.297567000000001</v>
      </c>
      <c r="I13" s="143">
        <v>11.174621</v>
      </c>
      <c r="J13" s="144">
        <v>29.914691000000001</v>
      </c>
      <c r="K13" s="69">
        <f t="shared" si="9"/>
        <v>135.69941600000001</v>
      </c>
      <c r="L13" s="16">
        <v>34.292594000000001</v>
      </c>
      <c r="M13" s="16">
        <v>11.760463</v>
      </c>
      <c r="N13" s="16">
        <v>8.5975660000000005</v>
      </c>
      <c r="O13" s="16">
        <v>29.095410999999999</v>
      </c>
      <c r="P13" s="16">
        <v>17.625876999999999</v>
      </c>
      <c r="Q13" s="16">
        <v>11.771936999999999</v>
      </c>
      <c r="R13" s="61">
        <v>22.555568000000001</v>
      </c>
      <c r="S13" s="104">
        <f t="shared" si="1"/>
        <v>5.6105001955203404E-2</v>
      </c>
      <c r="T13" s="47">
        <f t="shared" si="2"/>
        <v>-0.5299295527191672</v>
      </c>
      <c r="U13" s="47">
        <f t="shared" si="3"/>
        <v>0.19596201272007763</v>
      </c>
      <c r="V13" s="47">
        <f t="shared" si="4"/>
        <v>2.1410763232291554</v>
      </c>
      <c r="W13" s="47">
        <f t="shared" si="5"/>
        <v>9.0733518079535003E-2</v>
      </c>
      <c r="X13" s="47">
        <f t="shared" si="6"/>
        <v>-0.24556565327217472</v>
      </c>
      <c r="Y13" s="47">
        <f t="shared" si="7"/>
        <v>-5.0740672499351547E-2</v>
      </c>
      <c r="Z13" s="126">
        <f t="shared" si="8"/>
        <v>0.32626635693678829</v>
      </c>
    </row>
    <row r="14" spans="2:26" x14ac:dyDescent="0.3">
      <c r="B14" s="124" t="s">
        <v>20</v>
      </c>
      <c r="C14" s="69">
        <f t="shared" si="0"/>
        <v>126.14075099999998</v>
      </c>
      <c r="D14" s="143">
        <v>23.519074</v>
      </c>
      <c r="E14" s="143">
        <v>24.913618</v>
      </c>
      <c r="F14" s="143">
        <v>35.725270999999999</v>
      </c>
      <c r="G14" s="143">
        <v>1.8236399999999999</v>
      </c>
      <c r="H14" s="143">
        <v>14.386828</v>
      </c>
      <c r="I14" s="143">
        <v>11.248707</v>
      </c>
      <c r="J14" s="144">
        <v>14.523612999999999</v>
      </c>
      <c r="K14" s="69">
        <f t="shared" si="9"/>
        <v>265.266346</v>
      </c>
      <c r="L14" s="16">
        <v>35.907707000000002</v>
      </c>
      <c r="M14" s="16">
        <v>27.566564</v>
      </c>
      <c r="N14" s="16">
        <v>26.768343000000002</v>
      </c>
      <c r="O14" s="16">
        <v>45.262779000000002</v>
      </c>
      <c r="P14" s="16">
        <v>58.715663999999997</v>
      </c>
      <c r="Q14" s="16">
        <v>27.929548</v>
      </c>
      <c r="R14" s="61">
        <v>43.115741</v>
      </c>
      <c r="S14" s="104">
        <f t="shared" si="1"/>
        <v>-0.52447510623907045</v>
      </c>
      <c r="T14" s="47">
        <f t="shared" si="2"/>
        <v>-0.34501320287591741</v>
      </c>
      <c r="U14" s="47">
        <f t="shared" si="3"/>
        <v>-9.6237819120293722E-2</v>
      </c>
      <c r="V14" s="47">
        <f t="shared" si="4"/>
        <v>0.33460898196051936</v>
      </c>
      <c r="W14" s="47">
        <f t="shared" si="5"/>
        <v>-0.9597099418045012</v>
      </c>
      <c r="X14" s="47">
        <f t="shared" si="6"/>
        <v>-0.7549746180167527</v>
      </c>
      <c r="Y14" s="47">
        <f t="shared" si="7"/>
        <v>-0.59724708040387908</v>
      </c>
      <c r="Z14" s="126">
        <f t="shared" si="8"/>
        <v>-0.66314824555607199</v>
      </c>
    </row>
    <row r="15" spans="2:26" x14ac:dyDescent="0.3">
      <c r="B15" s="124" t="s">
        <v>21</v>
      </c>
      <c r="C15" s="69">
        <f t="shared" si="0"/>
        <v>40.801751000000003</v>
      </c>
      <c r="D15" s="143">
        <v>4.9203359999999998</v>
      </c>
      <c r="E15" s="143">
        <v>10.771951</v>
      </c>
      <c r="F15" s="143">
        <v>5.5959820000000002</v>
      </c>
      <c r="G15" s="143">
        <v>1.95587</v>
      </c>
      <c r="H15" s="143">
        <v>4.8233980000000001</v>
      </c>
      <c r="I15" s="143">
        <v>2.8741810000000001</v>
      </c>
      <c r="J15" s="144">
        <v>9.8600329999999996</v>
      </c>
      <c r="K15" s="69">
        <f t="shared" si="9"/>
        <v>51.556353000000001</v>
      </c>
      <c r="L15" s="16">
        <v>5.4478410000000004</v>
      </c>
      <c r="M15" s="16">
        <v>8.4047389999999993</v>
      </c>
      <c r="N15" s="16">
        <v>0.25800000000000001</v>
      </c>
      <c r="O15" s="16">
        <v>13.527120999999999</v>
      </c>
      <c r="P15" s="16">
        <v>9.8318630000000002</v>
      </c>
      <c r="Q15" s="16">
        <v>12.100521000000001</v>
      </c>
      <c r="R15" s="61">
        <v>1.9862679999999999</v>
      </c>
      <c r="S15" s="104">
        <f t="shared" si="1"/>
        <v>-0.20859896742502326</v>
      </c>
      <c r="T15" s="47">
        <f t="shared" si="2"/>
        <v>-9.6828266463724E-2</v>
      </c>
      <c r="U15" s="47">
        <f t="shared" si="3"/>
        <v>0.2816520536806677</v>
      </c>
      <c r="V15" s="47">
        <f t="shared" si="4"/>
        <v>20.689852713178293</v>
      </c>
      <c r="W15" s="47">
        <f t="shared" si="5"/>
        <v>-0.85541121425615985</v>
      </c>
      <c r="X15" s="47">
        <f t="shared" si="6"/>
        <v>-0.50941159371321598</v>
      </c>
      <c r="Y15" s="47">
        <f t="shared" si="7"/>
        <v>-0.7624746074983052</v>
      </c>
      <c r="Z15" s="126">
        <f t="shared" si="8"/>
        <v>3.9641000106732829</v>
      </c>
    </row>
    <row r="16" spans="2:26" x14ac:dyDescent="0.3">
      <c r="B16" s="124" t="s">
        <v>22</v>
      </c>
      <c r="C16" s="69">
        <f t="shared" si="0"/>
        <v>185.05008500000002</v>
      </c>
      <c r="D16" s="143">
        <v>12.478875</v>
      </c>
      <c r="E16" s="143">
        <v>47.605032999999999</v>
      </c>
      <c r="F16" s="143">
        <v>9.8858870000000003</v>
      </c>
      <c r="G16" s="143">
        <v>46.745021000000001</v>
      </c>
      <c r="H16" s="143">
        <v>9.799925</v>
      </c>
      <c r="I16" s="143">
        <v>14.257228</v>
      </c>
      <c r="J16" s="144">
        <v>44.278115999999997</v>
      </c>
      <c r="K16" s="69">
        <f t="shared" si="9"/>
        <v>184.99223300000003</v>
      </c>
      <c r="L16" s="16">
        <v>39.315401999999999</v>
      </c>
      <c r="M16" s="16">
        <v>9.2675520000000002</v>
      </c>
      <c r="N16" s="16">
        <v>49.167968000000002</v>
      </c>
      <c r="O16" s="16">
        <v>15.663918000000001</v>
      </c>
      <c r="P16" s="16">
        <v>34.876595000000002</v>
      </c>
      <c r="Q16" s="16">
        <v>31.698529000000001</v>
      </c>
      <c r="R16" s="61">
        <v>5.0022690000000001</v>
      </c>
      <c r="S16" s="104">
        <f t="shared" si="1"/>
        <v>3.1272664296122521E-4</v>
      </c>
      <c r="T16" s="47">
        <f t="shared" si="2"/>
        <v>-0.68259576742977224</v>
      </c>
      <c r="U16" s="47">
        <f t="shared" si="3"/>
        <v>4.1367430147680855</v>
      </c>
      <c r="V16" s="47">
        <f t="shared" si="4"/>
        <v>-0.79893643357398869</v>
      </c>
      <c r="W16" s="47">
        <f t="shared" si="5"/>
        <v>1.9842483215246656</v>
      </c>
      <c r="X16" s="47">
        <f t="shared" si="6"/>
        <v>-0.71901141725561224</v>
      </c>
      <c r="Y16" s="47">
        <f t="shared" si="7"/>
        <v>-0.5502243022065787</v>
      </c>
      <c r="Z16" s="126">
        <f t="shared" si="8"/>
        <v>7.8516063410424337</v>
      </c>
    </row>
    <row r="17" spans="2:26" x14ac:dyDescent="0.3">
      <c r="B17" s="124" t="s">
        <v>292</v>
      </c>
      <c r="C17" s="69">
        <f t="shared" si="0"/>
        <v>10.935400000000001</v>
      </c>
      <c r="D17" s="143">
        <v>4.2130200000000002</v>
      </c>
      <c r="E17" s="143">
        <v>2.2565529999999998</v>
      </c>
      <c r="F17" s="143">
        <v>1.474151</v>
      </c>
      <c r="G17" s="143">
        <v>0</v>
      </c>
      <c r="H17" s="143">
        <v>9.0437000000000003E-2</v>
      </c>
      <c r="I17" s="143">
        <v>1.683918</v>
      </c>
      <c r="J17" s="144">
        <v>1.2173210000000001</v>
      </c>
      <c r="K17" s="69">
        <f t="shared" si="9"/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61">
        <v>0</v>
      </c>
      <c r="S17" s="104" t="str">
        <f t="shared" si="1"/>
        <v>-</v>
      </c>
      <c r="T17" s="47" t="str">
        <f t="shared" si="2"/>
        <v>-</v>
      </c>
      <c r="U17" s="47" t="str">
        <f t="shared" si="3"/>
        <v>-</v>
      </c>
      <c r="V17" s="47" t="str">
        <f t="shared" si="4"/>
        <v>-</v>
      </c>
      <c r="W17" s="47" t="str">
        <f t="shared" si="5"/>
        <v>-</v>
      </c>
      <c r="X17" s="47" t="str">
        <f t="shared" si="6"/>
        <v>-</v>
      </c>
      <c r="Y17" s="47" t="str">
        <f t="shared" si="7"/>
        <v>-</v>
      </c>
      <c r="Z17" s="126" t="str">
        <f t="shared" si="8"/>
        <v>-</v>
      </c>
    </row>
    <row r="18" spans="2:26" x14ac:dyDescent="0.3">
      <c r="B18" s="124" t="s">
        <v>23</v>
      </c>
      <c r="C18" s="69">
        <f t="shared" si="0"/>
        <v>67.988677999999993</v>
      </c>
      <c r="D18" s="143">
        <v>6.2138559999999998</v>
      </c>
      <c r="E18" s="143">
        <v>18.245742</v>
      </c>
      <c r="F18" s="143">
        <v>16.000336999999998</v>
      </c>
      <c r="G18" s="143">
        <v>3.7417919999999998</v>
      </c>
      <c r="H18" s="143">
        <v>7.0533340000000004</v>
      </c>
      <c r="I18" s="143">
        <v>0.49788199999999999</v>
      </c>
      <c r="J18" s="144">
        <v>16.235734999999998</v>
      </c>
      <c r="K18" s="69">
        <f t="shared" si="9"/>
        <v>41.400863999999999</v>
      </c>
      <c r="L18" s="16">
        <v>10.455702</v>
      </c>
      <c r="M18" s="16">
        <v>0.93799999999999994</v>
      </c>
      <c r="N18" s="16">
        <v>0.43260100000000001</v>
      </c>
      <c r="O18" s="16">
        <v>7.5522939999999998</v>
      </c>
      <c r="P18" s="16">
        <v>6.2052500000000004</v>
      </c>
      <c r="Q18" s="16">
        <v>6.5512139999999999</v>
      </c>
      <c r="R18" s="61">
        <v>9.265803</v>
      </c>
      <c r="S18" s="104">
        <f t="shared" si="1"/>
        <v>0.64220432694351492</v>
      </c>
      <c r="T18" s="47">
        <f t="shared" si="2"/>
        <v>-0.40569691064263314</v>
      </c>
      <c r="U18" s="47">
        <f t="shared" si="3"/>
        <v>18.45175053304904</v>
      </c>
      <c r="V18" s="47">
        <f t="shared" si="4"/>
        <v>35.986361566431881</v>
      </c>
      <c r="W18" s="47">
        <f t="shared" si="5"/>
        <v>-0.50454894896835323</v>
      </c>
      <c r="X18" s="47">
        <f t="shared" si="6"/>
        <v>0.13667201160307796</v>
      </c>
      <c r="Y18" s="47">
        <f t="shared" si="7"/>
        <v>-0.9240015667325171</v>
      </c>
      <c r="Z18" s="126">
        <f t="shared" si="8"/>
        <v>0.75222104333536977</v>
      </c>
    </row>
    <row r="19" spans="2:26" x14ac:dyDescent="0.3">
      <c r="B19" s="124" t="s">
        <v>24</v>
      </c>
      <c r="C19" s="69">
        <f t="shared" si="0"/>
        <v>12.662462999999999</v>
      </c>
      <c r="D19" s="143">
        <v>0.14199999999999999</v>
      </c>
      <c r="E19" s="143">
        <v>0.10100000000000001</v>
      </c>
      <c r="F19" s="143">
        <v>0.53305499999999995</v>
      </c>
      <c r="G19" s="143">
        <v>11.595419</v>
      </c>
      <c r="H19" s="143">
        <v>0.15307999999999999</v>
      </c>
      <c r="I19" s="143">
        <v>3.7908999999999998E-2</v>
      </c>
      <c r="J19" s="144">
        <v>0.1</v>
      </c>
      <c r="K19" s="69">
        <f t="shared" si="9"/>
        <v>3.9243690000000004</v>
      </c>
      <c r="L19" s="16">
        <v>1.079685</v>
      </c>
      <c r="M19" s="16">
        <v>0.41899999999999998</v>
      </c>
      <c r="N19" s="16">
        <v>0.61419900000000005</v>
      </c>
      <c r="O19" s="16">
        <v>0</v>
      </c>
      <c r="P19" s="16">
        <v>0.74362399999999995</v>
      </c>
      <c r="Q19" s="16">
        <v>1.0038609999999999</v>
      </c>
      <c r="R19" s="61">
        <v>6.4000000000000001E-2</v>
      </c>
      <c r="S19" s="104">
        <f t="shared" si="1"/>
        <v>2.226623948971159</v>
      </c>
      <c r="T19" s="47">
        <f t="shared" si="2"/>
        <v>-0.86848015856476657</v>
      </c>
      <c r="U19" s="47">
        <f t="shared" si="3"/>
        <v>-0.75894988066825775</v>
      </c>
      <c r="V19" s="47">
        <f t="shared" si="4"/>
        <v>-0.13211353323597086</v>
      </c>
      <c r="W19" s="47" t="str">
        <f t="shared" si="5"/>
        <v>-</v>
      </c>
      <c r="X19" s="47">
        <f t="shared" si="6"/>
        <v>-0.79414327670973506</v>
      </c>
      <c r="Y19" s="47">
        <f t="shared" si="7"/>
        <v>-0.9622368037009108</v>
      </c>
      <c r="Z19" s="126">
        <f t="shared" si="8"/>
        <v>0.5625</v>
      </c>
    </row>
    <row r="20" spans="2:26" x14ac:dyDescent="0.3">
      <c r="B20" s="108" t="s">
        <v>13</v>
      </c>
      <c r="C20" s="105">
        <f t="shared" ref="C20:J20" si="10">SUM(C7:C19)</f>
        <v>39935.591657000012</v>
      </c>
      <c r="D20" s="75">
        <f t="shared" si="10"/>
        <v>6211.4129430000003</v>
      </c>
      <c r="E20" s="71">
        <f t="shared" si="10"/>
        <v>5185.5117659999996</v>
      </c>
      <c r="F20" s="75">
        <f t="shared" si="10"/>
        <v>7026.8447400000014</v>
      </c>
      <c r="G20" s="75">
        <f t="shared" si="10"/>
        <v>4975.8831599999994</v>
      </c>
      <c r="H20" s="66">
        <f t="shared" si="10"/>
        <v>4532.2291130000003</v>
      </c>
      <c r="I20" s="71">
        <f t="shared" si="10"/>
        <v>5520.5300899999993</v>
      </c>
      <c r="J20" s="71">
        <f t="shared" si="10"/>
        <v>6483.1798450000015</v>
      </c>
      <c r="K20" s="105">
        <f t="shared" ref="K20:R20" si="11">SUM(K7:K19)</f>
        <v>43762.630124000003</v>
      </c>
      <c r="L20" s="71">
        <f t="shared" si="11"/>
        <v>6522.1309620000002</v>
      </c>
      <c r="M20" s="71">
        <f t="shared" si="11"/>
        <v>5421.4717879999998</v>
      </c>
      <c r="N20" s="71">
        <f t="shared" si="11"/>
        <v>5466.9043170000004</v>
      </c>
      <c r="O20" s="71">
        <f t="shared" si="11"/>
        <v>6128.3386569999993</v>
      </c>
      <c r="P20" s="71">
        <f t="shared" si="11"/>
        <v>6388.000164</v>
      </c>
      <c r="Q20" s="71">
        <f t="shared" si="11"/>
        <v>6877.8889600000002</v>
      </c>
      <c r="R20" s="107">
        <f t="shared" si="11"/>
        <v>6957.8952759999993</v>
      </c>
      <c r="S20" s="106">
        <f t="shared" si="1"/>
        <v>-8.7449919169761969E-2</v>
      </c>
      <c r="T20" s="76">
        <f t="shared" si="2"/>
        <v>-4.7640567294698788E-2</v>
      </c>
      <c r="U20" s="76">
        <f t="shared" si="3"/>
        <v>-4.3523240777952443E-2</v>
      </c>
      <c r="V20" s="77">
        <f t="shared" si="4"/>
        <v>0.28534255083799032</v>
      </c>
      <c r="W20" s="78">
        <f t="shared" si="5"/>
        <v>-0.18805349402217286</v>
      </c>
      <c r="X20" s="77">
        <f t="shared" si="6"/>
        <v>-0.29050892350603263</v>
      </c>
      <c r="Y20" s="78">
        <f t="shared" si="7"/>
        <v>-0.19735108808735424</v>
      </c>
      <c r="Z20" s="76">
        <f t="shared" si="8"/>
        <v>-6.8226872088380297E-2</v>
      </c>
    </row>
    <row r="21" spans="2:26" x14ac:dyDescent="0.3">
      <c r="B21" s="22" t="s">
        <v>291</v>
      </c>
    </row>
    <row r="22" spans="2:26" x14ac:dyDescent="0.3">
      <c r="D22" s="145"/>
      <c r="M22" s="145"/>
    </row>
    <row r="23" spans="2:26" x14ac:dyDescent="0.3">
      <c r="D23" s="145"/>
      <c r="M23" s="145"/>
    </row>
    <row r="24" spans="2:26" x14ac:dyDescent="0.3">
      <c r="D24" s="145"/>
      <c r="M24" s="145"/>
    </row>
    <row r="25" spans="2:26" x14ac:dyDescent="0.3">
      <c r="D25" s="145"/>
      <c r="M25" s="145"/>
    </row>
    <row r="26" spans="2:26" x14ac:dyDescent="0.3">
      <c r="D26" s="145"/>
      <c r="M26" s="145"/>
    </row>
    <row r="27" spans="2:26" x14ac:dyDescent="0.3">
      <c r="D27" s="145"/>
      <c r="M27" s="145"/>
    </row>
    <row r="28" spans="2:26" x14ac:dyDescent="0.3">
      <c r="D28" s="145"/>
      <c r="M28" s="145"/>
    </row>
    <row r="29" spans="2:26" x14ac:dyDescent="0.3">
      <c r="D29" s="145"/>
      <c r="M29" s="145"/>
    </row>
    <row r="30" spans="2:26" x14ac:dyDescent="0.3">
      <c r="D30" s="145"/>
      <c r="M30" s="145"/>
    </row>
    <row r="31" spans="2:26" x14ac:dyDescent="0.3">
      <c r="D31" s="145"/>
      <c r="M31" s="145"/>
    </row>
    <row r="32" spans="2:26" x14ac:dyDescent="0.3">
      <c r="D32" s="145"/>
      <c r="M32" s="145"/>
    </row>
    <row r="33" spans="4:13" x14ac:dyDescent="0.3">
      <c r="D33" s="145"/>
      <c r="M33" s="145"/>
    </row>
    <row r="34" spans="4:13" x14ac:dyDescent="0.3">
      <c r="D34" s="145"/>
      <c r="M34" s="145"/>
    </row>
  </sheetData>
  <mergeCells count="7">
    <mergeCell ref="B5:B6"/>
    <mergeCell ref="C4:J4"/>
    <mergeCell ref="C5:J5"/>
    <mergeCell ref="K4:R4"/>
    <mergeCell ref="S4:Z4"/>
    <mergeCell ref="K5:R5"/>
    <mergeCell ref="S5:Z5"/>
  </mergeCells>
  <pageMargins left="0.7" right="0.7" top="0.75" bottom="0.75" header="0.3" footer="0.3"/>
  <pageSetup paperSize="9" orientation="portrait" r:id="rId1"/>
  <ignoredErrors>
    <ignoredError sqref="K7:K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10" customWidth="1"/>
    <col min="2" max="2" width="20.77734375" style="2" customWidth="1"/>
    <col min="3" max="14" width="15.77734375" style="2" customWidth="1"/>
    <col min="15" max="15" width="8.88671875" style="10"/>
    <col min="16" max="16384" width="8.88671875" style="2"/>
  </cols>
  <sheetData>
    <row r="2" spans="2:14" x14ac:dyDescent="0.3">
      <c r="B2" s="3" t="s">
        <v>349</v>
      </c>
      <c r="C2" s="3"/>
      <c r="D2" s="10"/>
      <c r="E2" s="13"/>
      <c r="F2" s="13"/>
      <c r="G2" s="13"/>
    </row>
    <row r="3" spans="2:14" x14ac:dyDescent="0.3">
      <c r="B3" s="3"/>
      <c r="C3" s="3"/>
      <c r="D3" s="10"/>
      <c r="E3" s="13"/>
      <c r="F3" s="13"/>
      <c r="G3" s="13"/>
    </row>
    <row r="4" spans="2:14" x14ac:dyDescent="0.3">
      <c r="B4" s="3"/>
      <c r="C4" s="173" t="s">
        <v>10</v>
      </c>
      <c r="D4" s="173"/>
      <c r="E4" s="173"/>
      <c r="F4" s="174"/>
      <c r="G4" s="167" t="s">
        <v>10</v>
      </c>
      <c r="H4" s="167"/>
      <c r="I4" s="167"/>
      <c r="J4" s="168"/>
      <c r="K4" s="52"/>
      <c r="L4" s="167" t="s">
        <v>304</v>
      </c>
      <c r="M4" s="167"/>
      <c r="N4" s="170"/>
    </row>
    <row r="5" spans="2:14" x14ac:dyDescent="0.3">
      <c r="B5" s="166" t="s">
        <v>305</v>
      </c>
      <c r="C5" s="40"/>
      <c r="D5" s="38">
        <v>2020</v>
      </c>
      <c r="E5" s="38"/>
      <c r="F5" s="96"/>
      <c r="G5" s="165">
        <v>2019</v>
      </c>
      <c r="H5" s="165"/>
      <c r="I5" s="165"/>
      <c r="J5" s="172"/>
      <c r="K5" s="55"/>
      <c r="L5" s="165" t="s">
        <v>307</v>
      </c>
      <c r="M5" s="165"/>
      <c r="N5" s="171"/>
    </row>
    <row r="6" spans="2:14" x14ac:dyDescent="0.3">
      <c r="B6" s="169"/>
      <c r="C6" s="90" t="s">
        <v>13</v>
      </c>
      <c r="D6" s="31" t="s">
        <v>289</v>
      </c>
      <c r="E6" s="31" t="s">
        <v>26</v>
      </c>
      <c r="F6" s="97" t="s">
        <v>290</v>
      </c>
      <c r="G6" s="95" t="s">
        <v>13</v>
      </c>
      <c r="H6" s="58" t="s">
        <v>289</v>
      </c>
      <c r="I6" s="31" t="s">
        <v>26</v>
      </c>
      <c r="J6" s="98" t="s">
        <v>290</v>
      </c>
      <c r="K6" s="58" t="s">
        <v>13</v>
      </c>
      <c r="L6" s="31" t="s">
        <v>289</v>
      </c>
      <c r="M6" s="31" t="s">
        <v>26</v>
      </c>
      <c r="N6" s="58" t="s">
        <v>290</v>
      </c>
    </row>
    <row r="7" spans="2:14" x14ac:dyDescent="0.3">
      <c r="B7" s="112" t="s">
        <v>308</v>
      </c>
      <c r="C7" s="88">
        <f>SUM(D7:F7)</f>
        <v>6211.4129429999994</v>
      </c>
      <c r="D7" s="39">
        <v>4641.040403</v>
      </c>
      <c r="E7" s="39">
        <v>38.013753999999999</v>
      </c>
      <c r="F7" s="89">
        <v>1532.358786</v>
      </c>
      <c r="G7" s="88">
        <f>SUM(H7:J7)</f>
        <v>6522.1309620000002</v>
      </c>
      <c r="H7" s="16">
        <v>4881.5962229999996</v>
      </c>
      <c r="I7" s="16">
        <v>94.474435999999997</v>
      </c>
      <c r="J7" s="61">
        <v>1546.060303</v>
      </c>
      <c r="K7" s="79">
        <f t="shared" ref="K7:K13" si="0">+C7/G7-1</f>
        <v>-4.764056729469901E-2</v>
      </c>
      <c r="L7" s="46">
        <f t="shared" ref="L7:N13" si="1">+D7/H7-1</f>
        <v>-4.9278106793553156E-2</v>
      </c>
      <c r="M7" s="46">
        <f t="shared" si="1"/>
        <v>-0.59762920415846676</v>
      </c>
      <c r="N7" s="123">
        <f t="shared" si="1"/>
        <v>-8.8622138304782494E-3</v>
      </c>
    </row>
    <row r="8" spans="2:14" x14ac:dyDescent="0.3">
      <c r="B8" s="112" t="s">
        <v>309</v>
      </c>
      <c r="C8" s="88">
        <f t="shared" ref="C8:C13" si="2">SUM(D8:F8)</f>
        <v>5185.5117659999996</v>
      </c>
      <c r="D8" s="39">
        <v>4179.7276929999998</v>
      </c>
      <c r="E8" s="39">
        <v>38.562804</v>
      </c>
      <c r="F8" s="89">
        <v>967.22126900000001</v>
      </c>
      <c r="G8" s="88">
        <f t="shared" ref="G8:G13" si="3">SUM(H8:J8)</f>
        <v>5421.4717879999989</v>
      </c>
      <c r="H8" s="16">
        <v>4307.5349429999997</v>
      </c>
      <c r="I8" s="16">
        <v>37.434277999999999</v>
      </c>
      <c r="J8" s="61">
        <v>1076.502567</v>
      </c>
      <c r="K8" s="79">
        <f t="shared" si="0"/>
        <v>-4.3523240777952221E-2</v>
      </c>
      <c r="L8" s="46">
        <f t="shared" si="1"/>
        <v>-2.9670624078788732E-2</v>
      </c>
      <c r="M8" s="46">
        <f t="shared" si="1"/>
        <v>3.0146861654444024E-2</v>
      </c>
      <c r="N8" s="123">
        <f t="shared" si="1"/>
        <v>-0.10151512996810164</v>
      </c>
    </row>
    <row r="9" spans="2:14" x14ac:dyDescent="0.3">
      <c r="B9" s="112" t="s">
        <v>310</v>
      </c>
      <c r="C9" s="88">
        <f t="shared" si="2"/>
        <v>7026.8447400000005</v>
      </c>
      <c r="D9" s="39">
        <v>5349.3993030000001</v>
      </c>
      <c r="E9" s="39">
        <v>281.15630199999998</v>
      </c>
      <c r="F9" s="89">
        <v>1396.289135</v>
      </c>
      <c r="G9" s="88">
        <f t="shared" si="3"/>
        <v>5466.9043169999995</v>
      </c>
      <c r="H9" s="16">
        <v>3982.403585</v>
      </c>
      <c r="I9" s="16">
        <v>117.834918</v>
      </c>
      <c r="J9" s="61">
        <v>1366.665814</v>
      </c>
      <c r="K9" s="79">
        <f t="shared" si="0"/>
        <v>0.28534255083799032</v>
      </c>
      <c r="L9" s="46">
        <f t="shared" si="1"/>
        <v>0.34325896128380462</v>
      </c>
      <c r="M9" s="46">
        <f t="shared" si="1"/>
        <v>1.3860185653967187</v>
      </c>
      <c r="N9" s="123">
        <f t="shared" si="1"/>
        <v>2.1675614255175946E-2</v>
      </c>
    </row>
    <row r="10" spans="2:14" x14ac:dyDescent="0.3">
      <c r="B10" s="112" t="s">
        <v>311</v>
      </c>
      <c r="C10" s="88">
        <f t="shared" si="2"/>
        <v>4975.8831599999994</v>
      </c>
      <c r="D10" s="39">
        <v>3803.4074169999999</v>
      </c>
      <c r="E10" s="39">
        <v>136.48173700000001</v>
      </c>
      <c r="F10" s="89">
        <v>1035.9940059999999</v>
      </c>
      <c r="G10" s="88">
        <f t="shared" si="3"/>
        <v>6128.3386570000002</v>
      </c>
      <c r="H10" s="16">
        <v>4960.8334070000001</v>
      </c>
      <c r="I10" s="16">
        <v>56.030146000000002</v>
      </c>
      <c r="J10" s="61">
        <v>1111.4751040000001</v>
      </c>
      <c r="K10" s="79">
        <f t="shared" si="0"/>
        <v>-0.18805349402217297</v>
      </c>
      <c r="L10" s="46">
        <f t="shared" si="1"/>
        <v>-0.23331281158661976</v>
      </c>
      <c r="M10" s="46">
        <f t="shared" si="1"/>
        <v>1.4358625979664592</v>
      </c>
      <c r="N10" s="123">
        <f t="shared" si="1"/>
        <v>-6.7910741075852488E-2</v>
      </c>
    </row>
    <row r="11" spans="2:14" x14ac:dyDescent="0.3">
      <c r="B11" s="112" t="s">
        <v>4</v>
      </c>
      <c r="C11" s="88">
        <f t="shared" si="2"/>
        <v>4532.2291130000003</v>
      </c>
      <c r="D11" s="39">
        <v>3334.277102</v>
      </c>
      <c r="E11" s="39">
        <v>15.165362</v>
      </c>
      <c r="F11" s="89">
        <v>1182.7866489999999</v>
      </c>
      <c r="G11" s="88">
        <f t="shared" si="3"/>
        <v>6388.000164</v>
      </c>
      <c r="H11" s="16">
        <v>5238.0304150000002</v>
      </c>
      <c r="I11" s="16">
        <v>42.939110999999997</v>
      </c>
      <c r="J11" s="61">
        <v>1107.030638</v>
      </c>
      <c r="K11" s="79">
        <f t="shared" si="0"/>
        <v>-0.29050892350603263</v>
      </c>
      <c r="L11" s="46">
        <f t="shared" si="1"/>
        <v>-0.36344831208850481</v>
      </c>
      <c r="M11" s="46">
        <f t="shared" si="1"/>
        <v>-0.64681704751642388</v>
      </c>
      <c r="N11" s="123">
        <f t="shared" si="1"/>
        <v>6.8431720315224043E-2</v>
      </c>
    </row>
    <row r="12" spans="2:14" x14ac:dyDescent="0.3">
      <c r="B12" s="112" t="s">
        <v>312</v>
      </c>
      <c r="C12" s="88">
        <f t="shared" si="2"/>
        <v>5520.5300900000002</v>
      </c>
      <c r="D12" s="39">
        <v>3761.0888</v>
      </c>
      <c r="E12" s="39">
        <v>17.125921999999999</v>
      </c>
      <c r="F12" s="89">
        <v>1742.315368</v>
      </c>
      <c r="G12" s="88">
        <f t="shared" si="3"/>
        <v>6877.8889600000002</v>
      </c>
      <c r="H12" s="16">
        <v>5166.2677880000001</v>
      </c>
      <c r="I12" s="16">
        <v>50.225458000000003</v>
      </c>
      <c r="J12" s="61">
        <v>1661.395714</v>
      </c>
      <c r="K12" s="79">
        <f t="shared" si="0"/>
        <v>-0.19735108808735402</v>
      </c>
      <c r="L12" s="46">
        <f t="shared" si="1"/>
        <v>-0.27199112505625311</v>
      </c>
      <c r="M12" s="46">
        <f t="shared" si="1"/>
        <v>-0.65901909744655796</v>
      </c>
      <c r="N12" s="123">
        <f t="shared" si="1"/>
        <v>4.8705828068604351E-2</v>
      </c>
    </row>
    <row r="13" spans="2:14" x14ac:dyDescent="0.3">
      <c r="B13" s="112" t="s">
        <v>313</v>
      </c>
      <c r="C13" s="88">
        <f t="shared" si="2"/>
        <v>6483.1798449999997</v>
      </c>
      <c r="D13" s="39">
        <v>4958.644757</v>
      </c>
      <c r="E13" s="39">
        <v>39.696173999999999</v>
      </c>
      <c r="F13" s="89">
        <v>1484.8389139999999</v>
      </c>
      <c r="G13" s="88">
        <f t="shared" si="3"/>
        <v>6957.8952760000002</v>
      </c>
      <c r="H13" s="16">
        <v>5307.5688170000003</v>
      </c>
      <c r="I13" s="16">
        <v>48.086475</v>
      </c>
      <c r="J13" s="61">
        <v>1602.239984</v>
      </c>
      <c r="K13" s="79">
        <f t="shared" si="0"/>
        <v>-6.8226872088380741E-2</v>
      </c>
      <c r="L13" s="46">
        <f t="shared" si="1"/>
        <v>-6.5740845202497566E-2</v>
      </c>
      <c r="M13" s="46">
        <f t="shared" si="1"/>
        <v>-0.1744835943994647</v>
      </c>
      <c r="N13" s="123">
        <f t="shared" si="1"/>
        <v>-7.3273087160705908E-2</v>
      </c>
    </row>
    <row r="14" spans="2:14" x14ac:dyDescent="0.3">
      <c r="B14" s="114" t="s">
        <v>13</v>
      </c>
      <c r="C14" s="91">
        <f t="shared" ref="C14:J14" si="4">SUM(C7:C13)</f>
        <v>39935.591656999997</v>
      </c>
      <c r="D14" s="81">
        <f t="shared" si="4"/>
        <v>30027.585475</v>
      </c>
      <c r="E14" s="82">
        <f t="shared" si="4"/>
        <v>566.20205499999997</v>
      </c>
      <c r="F14" s="93">
        <f t="shared" si="4"/>
        <v>9341.8041269999994</v>
      </c>
      <c r="G14" s="94">
        <f t="shared" si="4"/>
        <v>43762.630124000003</v>
      </c>
      <c r="H14" s="75">
        <f t="shared" si="4"/>
        <v>33844.235178000003</v>
      </c>
      <c r="I14" s="66">
        <f t="shared" si="4"/>
        <v>447.02482200000003</v>
      </c>
      <c r="J14" s="71">
        <f t="shared" si="4"/>
        <v>9471.3701240000009</v>
      </c>
      <c r="K14" s="99">
        <f t="shared" ref="K14" si="5">+C14/G14-1</f>
        <v>-8.7449919169762302E-2</v>
      </c>
      <c r="L14" s="73">
        <f t="shared" ref="L14" si="6">+D14/H14-1</f>
        <v>-0.11277104307208474</v>
      </c>
      <c r="M14" s="74">
        <f t="shared" ref="M14" si="7">+E14/I14-1</f>
        <v>0.26660092937747404</v>
      </c>
      <c r="N14" s="72">
        <f t="shared" ref="N14" si="8">+F14/J14-1</f>
        <v>-1.3679752274878054E-2</v>
      </c>
    </row>
    <row r="15" spans="2:14" x14ac:dyDescent="0.3">
      <c r="B15" s="22" t="s">
        <v>291</v>
      </c>
      <c r="D15" s="145"/>
      <c r="E15" s="146"/>
      <c r="J15" s="33"/>
      <c r="K15" s="10"/>
    </row>
    <row r="16" spans="2:14" x14ac:dyDescent="0.3">
      <c r="D16" s="145"/>
      <c r="E16" s="146"/>
    </row>
    <row r="17" spans="4:21" x14ac:dyDescent="0.3">
      <c r="D17" s="145"/>
      <c r="E17" s="147"/>
      <c r="F17" s="147"/>
      <c r="G17" s="147"/>
      <c r="H17" s="147"/>
      <c r="I17" s="147"/>
      <c r="J17" s="147"/>
      <c r="K17" s="147"/>
      <c r="L17" s="147"/>
    </row>
    <row r="18" spans="4:21" x14ac:dyDescent="0.3">
      <c r="D18" s="145"/>
      <c r="E18" s="147"/>
      <c r="F18" s="147"/>
      <c r="G18" s="147"/>
      <c r="H18" s="147"/>
      <c r="I18" s="147"/>
      <c r="J18" s="147"/>
      <c r="K18" s="147"/>
      <c r="L18" s="147"/>
      <c r="M18" s="146"/>
      <c r="N18" s="146"/>
      <c r="O18" s="148"/>
      <c r="P18" s="146"/>
      <c r="Q18" s="146"/>
      <c r="R18" s="146"/>
      <c r="S18" s="146"/>
      <c r="T18" s="146"/>
      <c r="U18" s="146"/>
    </row>
    <row r="19" spans="4:21" x14ac:dyDescent="0.3">
      <c r="D19" s="145"/>
      <c r="E19" s="147"/>
      <c r="F19" s="147"/>
      <c r="G19" s="147"/>
      <c r="H19" s="147"/>
      <c r="I19" s="147"/>
      <c r="J19" s="147"/>
      <c r="K19" s="147"/>
      <c r="L19" s="147"/>
      <c r="M19" s="146"/>
      <c r="N19" s="146"/>
      <c r="O19" s="148"/>
      <c r="P19" s="146"/>
      <c r="Q19" s="146"/>
      <c r="R19" s="146"/>
      <c r="S19" s="146"/>
      <c r="T19" s="146"/>
      <c r="U19" s="146"/>
    </row>
    <row r="20" spans="4:21" x14ac:dyDescent="0.3">
      <c r="H20" s="145"/>
      <c r="I20" s="146"/>
      <c r="J20" s="146"/>
      <c r="K20" s="146"/>
      <c r="L20" s="146"/>
      <c r="M20" s="146"/>
      <c r="N20" s="146"/>
      <c r="O20" s="148"/>
      <c r="P20" s="146"/>
      <c r="Q20" s="146"/>
      <c r="R20" s="146"/>
      <c r="S20" s="146"/>
      <c r="T20" s="146"/>
      <c r="U20" s="146"/>
    </row>
  </sheetData>
  <mergeCells count="6">
    <mergeCell ref="B5:B6"/>
    <mergeCell ref="L4:N4"/>
    <mergeCell ref="L5:N5"/>
    <mergeCell ref="G4:J4"/>
    <mergeCell ref="G5:J5"/>
    <mergeCell ref="C4:F4"/>
  </mergeCells>
  <pageMargins left="0.7" right="0.7" top="0.75" bottom="0.75" header="0.3" footer="0.3"/>
  <ignoredErrors>
    <ignoredError sqref="G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10"/>
  <sheetViews>
    <sheetView showGridLines="0" topLeftCell="B1" workbookViewId="0">
      <pane xSplit="2" topLeftCell="D1" activePane="topRight" state="frozen"/>
      <selection activeCell="B1" sqref="B1"/>
      <selection pane="topRight" activeCell="B1" sqref="B1"/>
    </sheetView>
  </sheetViews>
  <sheetFormatPr defaultRowHeight="14.4" x14ac:dyDescent="0.3"/>
  <cols>
    <col min="1" max="2" width="1.77734375" style="10" customWidth="1"/>
    <col min="3" max="3" width="32.44140625" style="2" customWidth="1"/>
    <col min="4" max="4" width="8.88671875" style="10"/>
    <col min="5" max="5" width="8.88671875" style="2" customWidth="1"/>
    <col min="6" max="19" width="8.88671875" style="2"/>
    <col min="20" max="20" width="10" style="2" customWidth="1"/>
    <col min="21" max="21" width="9.109375" style="2" bestFit="1" customWidth="1"/>
    <col min="22" max="25" width="9" style="2" bestFit="1" customWidth="1"/>
    <col min="26" max="26" width="10.109375" style="2" bestFit="1" customWidth="1"/>
    <col min="27" max="27" width="9.109375" style="2" bestFit="1" customWidth="1"/>
    <col min="28" max="28" width="8.88671875" style="10"/>
    <col min="29" max="16384" width="8.88671875" style="2"/>
  </cols>
  <sheetData>
    <row r="2" spans="3:27" x14ac:dyDescent="0.3">
      <c r="C2" s="3" t="s">
        <v>350</v>
      </c>
    </row>
    <row r="4" spans="3:27" x14ac:dyDescent="0.3">
      <c r="D4" s="167" t="s">
        <v>10</v>
      </c>
      <c r="E4" s="167"/>
      <c r="F4" s="167"/>
      <c r="G4" s="167"/>
      <c r="H4" s="167"/>
      <c r="I4" s="167"/>
      <c r="J4" s="167"/>
      <c r="K4" s="168"/>
      <c r="L4" s="167" t="s">
        <v>10</v>
      </c>
      <c r="M4" s="167"/>
      <c r="N4" s="167"/>
      <c r="O4" s="167"/>
      <c r="P4" s="167"/>
      <c r="Q4" s="167"/>
      <c r="R4" s="167"/>
      <c r="S4" s="168"/>
      <c r="T4" s="164" t="s">
        <v>329</v>
      </c>
      <c r="U4" s="164"/>
      <c r="V4" s="164"/>
      <c r="W4" s="164"/>
      <c r="X4" s="164"/>
      <c r="Y4" s="164"/>
      <c r="Z4" s="164"/>
      <c r="AA4" s="164"/>
    </row>
    <row r="5" spans="3:27" x14ac:dyDescent="0.3">
      <c r="C5" s="175" t="s">
        <v>356</v>
      </c>
      <c r="D5" s="167">
        <v>2020</v>
      </c>
      <c r="E5" s="167"/>
      <c r="F5" s="167"/>
      <c r="G5" s="167"/>
      <c r="H5" s="167"/>
      <c r="I5" s="167"/>
      <c r="J5" s="167"/>
      <c r="K5" s="168"/>
      <c r="L5" s="167">
        <v>2019</v>
      </c>
      <c r="M5" s="167"/>
      <c r="N5" s="167"/>
      <c r="O5" s="167"/>
      <c r="P5" s="167"/>
      <c r="Q5" s="167"/>
      <c r="R5" s="167"/>
      <c r="S5" s="168"/>
      <c r="T5" s="177"/>
      <c r="U5" s="177"/>
      <c r="V5" s="177"/>
      <c r="W5" s="177"/>
      <c r="X5" s="177"/>
      <c r="Y5" s="177"/>
      <c r="Z5" s="177"/>
      <c r="AA5" s="177"/>
    </row>
    <row r="6" spans="3:27" x14ac:dyDescent="0.3">
      <c r="C6" s="176"/>
      <c r="D6" s="87" t="s">
        <v>13</v>
      </c>
      <c r="E6" s="24" t="s">
        <v>297</v>
      </c>
      <c r="F6" s="11" t="s">
        <v>298</v>
      </c>
      <c r="G6" s="23" t="s">
        <v>299</v>
      </c>
      <c r="H6" s="24" t="s">
        <v>300</v>
      </c>
      <c r="I6" s="11" t="s">
        <v>301</v>
      </c>
      <c r="J6" s="23" t="s">
        <v>302</v>
      </c>
      <c r="K6" s="86" t="s">
        <v>303</v>
      </c>
      <c r="L6" s="11" t="s">
        <v>13</v>
      </c>
      <c r="M6" s="15" t="s">
        <v>297</v>
      </c>
      <c r="N6" s="11" t="s">
        <v>298</v>
      </c>
      <c r="O6" s="15" t="s">
        <v>299</v>
      </c>
      <c r="P6" s="15" t="s">
        <v>300</v>
      </c>
      <c r="Q6" s="11" t="s">
        <v>301</v>
      </c>
      <c r="R6" s="15" t="s">
        <v>302</v>
      </c>
      <c r="S6" s="86" t="s">
        <v>303</v>
      </c>
      <c r="T6" s="37" t="s">
        <v>13</v>
      </c>
      <c r="U6" s="7" t="s">
        <v>297</v>
      </c>
      <c r="V6" s="11" t="s">
        <v>298</v>
      </c>
      <c r="W6" s="7" t="s">
        <v>299</v>
      </c>
      <c r="X6" s="7" t="s">
        <v>300</v>
      </c>
      <c r="Y6" s="11" t="s">
        <v>301</v>
      </c>
      <c r="Z6" s="7" t="s">
        <v>302</v>
      </c>
      <c r="AA6" s="12" t="s">
        <v>303</v>
      </c>
    </row>
    <row r="7" spans="3:27" x14ac:dyDescent="0.3">
      <c r="C7" s="83" t="s">
        <v>169</v>
      </c>
      <c r="D7" s="134">
        <f>SUM(E7:K7)</f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61">
        <v>0</v>
      </c>
      <c r="L7" s="69">
        <f>SUM(M7:S7)</f>
        <v>3.40388</v>
      </c>
      <c r="M7" s="16">
        <v>0</v>
      </c>
      <c r="N7" s="16">
        <v>0</v>
      </c>
      <c r="O7" s="16">
        <v>0</v>
      </c>
      <c r="P7" s="16">
        <v>0</v>
      </c>
      <c r="Q7" s="16">
        <v>3.40388</v>
      </c>
      <c r="R7" s="16">
        <v>0</v>
      </c>
      <c r="S7" s="61">
        <v>0</v>
      </c>
      <c r="T7" s="104">
        <f t="shared" ref="T7:T38" si="0">IF(ISERROR(D7/L7-1),"-",(D7/L7-1))</f>
        <v>-1</v>
      </c>
      <c r="U7" s="51" t="str">
        <f t="shared" ref="U7:U38" si="1">IF(ISERROR(E7/M7-1),"-",(E7/M7-1))</f>
        <v>-</v>
      </c>
      <c r="V7" s="51" t="str">
        <f t="shared" ref="V7:V38" si="2">IF(ISERROR(F7/N7-1),"-",(F7/N7-1))</f>
        <v>-</v>
      </c>
      <c r="W7" s="51" t="str">
        <f t="shared" ref="W7:W38" si="3">IF(ISERROR(G7/O7-1),"-",(G7/O7-1))</f>
        <v>-</v>
      </c>
      <c r="X7" s="51" t="str">
        <f t="shared" ref="X7:X38" si="4">IF(ISERROR(H7/P7-1),"-",(H7/P7-1))</f>
        <v>-</v>
      </c>
      <c r="Y7" s="51">
        <f t="shared" ref="Y7:Y38" si="5">IF(ISERROR(I7/Q7-1),"-",(I7/Q7-1))</f>
        <v>-1</v>
      </c>
      <c r="Z7" s="51" t="str">
        <f t="shared" ref="Z7:Z38" si="6">IF(ISERROR(J7/R7-1),"-",(J7/R7-1))</f>
        <v>-</v>
      </c>
      <c r="AA7" s="127" t="str">
        <f t="shared" ref="AA7:AA38" si="7">IF(ISERROR(K7/S7-1),"-",(K7/S7-1))</f>
        <v>-</v>
      </c>
    </row>
    <row r="8" spans="3:27" x14ac:dyDescent="0.3">
      <c r="C8" s="83" t="s">
        <v>170</v>
      </c>
      <c r="D8" s="134">
        <f t="shared" ref="D8:D72" si="8">SUM(E8:K8)</f>
        <v>11.596105999999997</v>
      </c>
      <c r="E8" s="26">
        <v>9.7920999999999994E-2</v>
      </c>
      <c r="F8" s="26">
        <v>6.4748809999999999</v>
      </c>
      <c r="G8" s="26">
        <v>4.6471710000000002</v>
      </c>
      <c r="H8" s="26">
        <v>4.7815999999999997E-2</v>
      </c>
      <c r="I8" s="26">
        <v>0</v>
      </c>
      <c r="J8" s="26">
        <v>9.7505999999999995E-2</v>
      </c>
      <c r="K8" s="60">
        <v>0.23081099999999999</v>
      </c>
      <c r="L8" s="69">
        <f t="shared" ref="L8:L71" si="9">SUM(M8:S8)</f>
        <v>37.700018</v>
      </c>
      <c r="M8" s="16">
        <v>10.969526999999999</v>
      </c>
      <c r="N8" s="16">
        <v>5.2576679999999998</v>
      </c>
      <c r="O8" s="16">
        <v>2.2826080000000002</v>
      </c>
      <c r="P8" s="16">
        <v>2.5167679999999999</v>
      </c>
      <c r="Q8" s="16">
        <v>0</v>
      </c>
      <c r="R8" s="16">
        <v>3.0227930000000001</v>
      </c>
      <c r="S8" s="61">
        <v>13.650653999999999</v>
      </c>
      <c r="T8" s="104">
        <f t="shared" si="0"/>
        <v>-0.6924111282917691</v>
      </c>
      <c r="U8" s="51">
        <f t="shared" si="1"/>
        <v>-0.99107336168642457</v>
      </c>
      <c r="V8" s="51">
        <f t="shared" si="2"/>
        <v>0.23151195549053316</v>
      </c>
      <c r="W8" s="51">
        <f t="shared" si="3"/>
        <v>1.0359041061802987</v>
      </c>
      <c r="X8" s="51">
        <f t="shared" si="4"/>
        <v>-0.98100102989230631</v>
      </c>
      <c r="Y8" s="51" t="str">
        <f t="shared" si="5"/>
        <v>-</v>
      </c>
      <c r="Z8" s="51">
        <f t="shared" si="6"/>
        <v>-0.96774307734601739</v>
      </c>
      <c r="AA8" s="127">
        <f t="shared" si="7"/>
        <v>-0.983091579348506</v>
      </c>
    </row>
    <row r="9" spans="3:27" x14ac:dyDescent="0.3">
      <c r="C9" s="83" t="s">
        <v>294</v>
      </c>
      <c r="D9" s="134">
        <f t="shared" si="8"/>
        <v>1.658633</v>
      </c>
      <c r="E9" s="26">
        <v>0</v>
      </c>
      <c r="F9" s="26">
        <v>1.658633</v>
      </c>
      <c r="G9" s="26">
        <v>0</v>
      </c>
      <c r="H9" s="26">
        <v>0</v>
      </c>
      <c r="I9" s="26">
        <v>0</v>
      </c>
      <c r="J9" s="26">
        <v>0</v>
      </c>
      <c r="K9" s="60">
        <v>0</v>
      </c>
      <c r="L9" s="69">
        <f t="shared" si="9"/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61">
        <v>0</v>
      </c>
      <c r="T9" s="104" t="str">
        <f t="shared" si="0"/>
        <v>-</v>
      </c>
      <c r="U9" s="51" t="str">
        <f t="shared" si="1"/>
        <v>-</v>
      </c>
      <c r="V9" s="51" t="str">
        <f t="shared" si="2"/>
        <v>-</v>
      </c>
      <c r="W9" s="51" t="str">
        <f t="shared" si="3"/>
        <v>-</v>
      </c>
      <c r="X9" s="51" t="str">
        <f t="shared" si="4"/>
        <v>-</v>
      </c>
      <c r="Y9" s="51" t="str">
        <f t="shared" si="5"/>
        <v>-</v>
      </c>
      <c r="Z9" s="51" t="str">
        <f t="shared" si="6"/>
        <v>-</v>
      </c>
      <c r="AA9" s="127" t="str">
        <f t="shared" si="7"/>
        <v>-</v>
      </c>
    </row>
    <row r="10" spans="3:27" x14ac:dyDescent="0.3">
      <c r="C10" s="83" t="s">
        <v>171</v>
      </c>
      <c r="D10" s="134">
        <f t="shared" si="8"/>
        <v>527.04235200000005</v>
      </c>
      <c r="E10" s="26">
        <v>155.23851999999999</v>
      </c>
      <c r="F10" s="26">
        <v>57.843466999999997</v>
      </c>
      <c r="G10" s="26">
        <v>51.573898</v>
      </c>
      <c r="H10" s="26">
        <v>61.423937000000002</v>
      </c>
      <c r="I10" s="26">
        <v>82.005560000000003</v>
      </c>
      <c r="J10" s="26">
        <v>41.730654999999999</v>
      </c>
      <c r="K10" s="60">
        <v>77.226315</v>
      </c>
      <c r="L10" s="69">
        <f t="shared" si="9"/>
        <v>301.261887</v>
      </c>
      <c r="M10" s="16">
        <v>53.290165999999999</v>
      </c>
      <c r="N10" s="16">
        <v>32.107976000000001</v>
      </c>
      <c r="O10" s="16">
        <v>34.182091</v>
      </c>
      <c r="P10" s="16">
        <v>30.784741</v>
      </c>
      <c r="Q10" s="16">
        <v>59.142426999999998</v>
      </c>
      <c r="R10" s="16">
        <v>32.437460000000002</v>
      </c>
      <c r="S10" s="61">
        <v>59.317025999999998</v>
      </c>
      <c r="T10" s="104">
        <f t="shared" si="0"/>
        <v>0.74944914953679498</v>
      </c>
      <c r="U10" s="51">
        <f t="shared" si="1"/>
        <v>1.9130800605875389</v>
      </c>
      <c r="V10" s="51">
        <f t="shared" si="2"/>
        <v>0.80152953272420513</v>
      </c>
      <c r="W10" s="51">
        <f t="shared" si="3"/>
        <v>0.50879880344359263</v>
      </c>
      <c r="X10" s="51">
        <f t="shared" si="4"/>
        <v>0.99527217071600504</v>
      </c>
      <c r="Y10" s="51">
        <f t="shared" si="5"/>
        <v>0.38657752411817681</v>
      </c>
      <c r="Z10" s="51">
        <f t="shared" si="6"/>
        <v>0.28649576754776729</v>
      </c>
      <c r="AA10" s="127">
        <f t="shared" si="7"/>
        <v>0.30192493130050058</v>
      </c>
    </row>
    <row r="11" spans="3:27" x14ac:dyDescent="0.3">
      <c r="C11" s="83" t="s">
        <v>172</v>
      </c>
      <c r="D11" s="134">
        <f t="shared" si="8"/>
        <v>25.027808999999998</v>
      </c>
      <c r="E11" s="26">
        <v>3.225911</v>
      </c>
      <c r="F11" s="26">
        <v>0.391233</v>
      </c>
      <c r="G11" s="26">
        <v>3.770286</v>
      </c>
      <c r="H11" s="26">
        <v>0</v>
      </c>
      <c r="I11" s="26">
        <v>17.511551000000001</v>
      </c>
      <c r="J11" s="26">
        <v>0.128828</v>
      </c>
      <c r="K11" s="60">
        <v>0</v>
      </c>
      <c r="L11" s="69">
        <f t="shared" si="9"/>
        <v>4.2358020000000005</v>
      </c>
      <c r="M11" s="16">
        <v>0.42115799999999998</v>
      </c>
      <c r="N11" s="16">
        <v>0</v>
      </c>
      <c r="O11" s="16">
        <v>0.19451299999999999</v>
      </c>
      <c r="P11" s="16">
        <v>0.33990900000000002</v>
      </c>
      <c r="Q11" s="16">
        <v>3.2304810000000002</v>
      </c>
      <c r="R11" s="16">
        <v>4.9741E-2</v>
      </c>
      <c r="S11" s="61">
        <v>0</v>
      </c>
      <c r="T11" s="104">
        <f t="shared" si="0"/>
        <v>4.9086352478231969</v>
      </c>
      <c r="U11" s="51">
        <f t="shared" si="1"/>
        <v>6.6596218046433879</v>
      </c>
      <c r="V11" s="51" t="str">
        <f t="shared" si="2"/>
        <v>-</v>
      </c>
      <c r="W11" s="51">
        <f t="shared" si="3"/>
        <v>18.383208320266512</v>
      </c>
      <c r="X11" s="51">
        <f t="shared" si="4"/>
        <v>-1</v>
      </c>
      <c r="Y11" s="51">
        <f t="shared" si="5"/>
        <v>4.4207255823513592</v>
      </c>
      <c r="Z11" s="51">
        <f t="shared" si="6"/>
        <v>1.5899760760740635</v>
      </c>
      <c r="AA11" s="127" t="str">
        <f t="shared" si="7"/>
        <v>-</v>
      </c>
    </row>
    <row r="12" spans="3:27" x14ac:dyDescent="0.3">
      <c r="C12" s="84" t="s">
        <v>328</v>
      </c>
      <c r="D12" s="134">
        <f t="shared" si="8"/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60">
        <v>0</v>
      </c>
      <c r="L12" s="69">
        <f t="shared" si="9"/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61">
        <v>0</v>
      </c>
      <c r="T12" s="104" t="str">
        <f t="shared" si="0"/>
        <v>-</v>
      </c>
      <c r="U12" s="51" t="str">
        <f t="shared" si="1"/>
        <v>-</v>
      </c>
      <c r="V12" s="51" t="str">
        <f t="shared" si="2"/>
        <v>-</v>
      </c>
      <c r="W12" s="51" t="str">
        <f t="shared" si="3"/>
        <v>-</v>
      </c>
      <c r="X12" s="51" t="str">
        <f t="shared" si="4"/>
        <v>-</v>
      </c>
      <c r="Y12" s="51" t="str">
        <f t="shared" si="5"/>
        <v>-</v>
      </c>
      <c r="Z12" s="51" t="str">
        <f t="shared" si="6"/>
        <v>-</v>
      </c>
      <c r="AA12" s="127" t="str">
        <f t="shared" si="7"/>
        <v>-</v>
      </c>
    </row>
    <row r="13" spans="3:27" x14ac:dyDescent="0.3">
      <c r="C13" s="83" t="s">
        <v>173</v>
      </c>
      <c r="D13" s="134">
        <f t="shared" si="8"/>
        <v>14.433585000000001</v>
      </c>
      <c r="E13" s="26">
        <v>14.433585000000001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60">
        <v>0</v>
      </c>
      <c r="L13" s="69">
        <f t="shared" si="9"/>
        <v>0.18138599999999999</v>
      </c>
      <c r="M13" s="16">
        <v>0</v>
      </c>
      <c r="N13" s="16">
        <v>0</v>
      </c>
      <c r="O13" s="16">
        <v>0</v>
      </c>
      <c r="P13" s="16">
        <v>0</v>
      </c>
      <c r="Q13" s="16">
        <v>0.18138599999999999</v>
      </c>
      <c r="R13" s="16">
        <v>0</v>
      </c>
      <c r="S13" s="61">
        <v>0</v>
      </c>
      <c r="T13" s="104">
        <f t="shared" si="0"/>
        <v>78.573864576097392</v>
      </c>
      <c r="U13" s="51" t="str">
        <f t="shared" si="1"/>
        <v>-</v>
      </c>
      <c r="V13" s="51" t="str">
        <f t="shared" si="2"/>
        <v>-</v>
      </c>
      <c r="W13" s="51" t="str">
        <f t="shared" si="3"/>
        <v>-</v>
      </c>
      <c r="X13" s="51" t="str">
        <f t="shared" si="4"/>
        <v>-</v>
      </c>
      <c r="Y13" s="51">
        <f t="shared" si="5"/>
        <v>-1</v>
      </c>
      <c r="Z13" s="51" t="str">
        <f t="shared" si="6"/>
        <v>-</v>
      </c>
      <c r="AA13" s="127" t="str">
        <f t="shared" si="7"/>
        <v>-</v>
      </c>
    </row>
    <row r="14" spans="3:27" x14ac:dyDescent="0.3">
      <c r="C14" s="83" t="s">
        <v>175</v>
      </c>
      <c r="D14" s="134">
        <f t="shared" si="8"/>
        <v>580.99182199999996</v>
      </c>
      <c r="E14" s="26">
        <v>155.42427599999999</v>
      </c>
      <c r="F14" s="26">
        <v>13.693148000000001</v>
      </c>
      <c r="G14" s="26">
        <v>118.107598</v>
      </c>
      <c r="H14" s="26">
        <v>0</v>
      </c>
      <c r="I14" s="26">
        <v>0</v>
      </c>
      <c r="J14" s="26">
        <v>142.43396899999999</v>
      </c>
      <c r="K14" s="60">
        <v>151.332831</v>
      </c>
      <c r="L14" s="69">
        <f t="shared" si="9"/>
        <v>148.96543799999998</v>
      </c>
      <c r="M14" s="16">
        <v>0.73903799999999997</v>
      </c>
      <c r="N14" s="16">
        <v>0</v>
      </c>
      <c r="O14" s="16">
        <v>0</v>
      </c>
      <c r="P14" s="16">
        <v>142.22248999999999</v>
      </c>
      <c r="Q14" s="16">
        <v>2.3256299999999999</v>
      </c>
      <c r="R14" s="16">
        <v>0.112867</v>
      </c>
      <c r="S14" s="61">
        <v>3.5654129999999999</v>
      </c>
      <c r="T14" s="104">
        <f t="shared" si="0"/>
        <v>2.9001786575487398</v>
      </c>
      <c r="U14" s="51">
        <f t="shared" si="1"/>
        <v>209.30620346991628</v>
      </c>
      <c r="V14" s="51" t="str">
        <f t="shared" si="2"/>
        <v>-</v>
      </c>
      <c r="W14" s="51" t="str">
        <f t="shared" si="3"/>
        <v>-</v>
      </c>
      <c r="X14" s="51">
        <f t="shared" si="4"/>
        <v>-1</v>
      </c>
      <c r="Y14" s="51">
        <f t="shared" si="5"/>
        <v>-1</v>
      </c>
      <c r="Z14" s="51">
        <f t="shared" si="6"/>
        <v>1260.962920960068</v>
      </c>
      <c r="AA14" s="127">
        <f t="shared" si="7"/>
        <v>41.4446848093054</v>
      </c>
    </row>
    <row r="15" spans="3:27" x14ac:dyDescent="0.3">
      <c r="C15" s="83" t="s">
        <v>176</v>
      </c>
      <c r="D15" s="134">
        <f t="shared" si="8"/>
        <v>0.184892</v>
      </c>
      <c r="E15" s="26">
        <v>0</v>
      </c>
      <c r="F15" s="26">
        <v>0.184892</v>
      </c>
      <c r="G15" s="26">
        <v>0</v>
      </c>
      <c r="H15" s="26">
        <v>0</v>
      </c>
      <c r="I15" s="26">
        <v>0</v>
      </c>
      <c r="J15" s="26">
        <v>0</v>
      </c>
      <c r="K15" s="60">
        <v>0</v>
      </c>
      <c r="L15" s="69">
        <f t="shared" si="9"/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61">
        <v>0</v>
      </c>
      <c r="T15" s="104" t="str">
        <f t="shared" si="0"/>
        <v>-</v>
      </c>
      <c r="U15" s="51" t="str">
        <f t="shared" si="1"/>
        <v>-</v>
      </c>
      <c r="V15" s="51" t="str">
        <f t="shared" si="2"/>
        <v>-</v>
      </c>
      <c r="W15" s="51" t="str">
        <f t="shared" si="3"/>
        <v>-</v>
      </c>
      <c r="X15" s="51" t="str">
        <f t="shared" si="4"/>
        <v>-</v>
      </c>
      <c r="Y15" s="51" t="str">
        <f t="shared" si="5"/>
        <v>-</v>
      </c>
      <c r="Z15" s="51" t="str">
        <f t="shared" si="6"/>
        <v>-</v>
      </c>
      <c r="AA15" s="127" t="str">
        <f t="shared" si="7"/>
        <v>-</v>
      </c>
    </row>
    <row r="16" spans="3:27" x14ac:dyDescent="0.3">
      <c r="C16" s="83" t="s">
        <v>177</v>
      </c>
      <c r="D16" s="134">
        <f t="shared" si="8"/>
        <v>2.22146</v>
      </c>
      <c r="E16" s="26">
        <v>0</v>
      </c>
      <c r="F16" s="26">
        <v>0</v>
      </c>
      <c r="G16" s="26">
        <v>1.0877380000000001</v>
      </c>
      <c r="H16" s="26">
        <v>0</v>
      </c>
      <c r="I16" s="26">
        <v>1.1337219999999999</v>
      </c>
      <c r="J16" s="26">
        <v>0</v>
      </c>
      <c r="K16" s="60">
        <v>0</v>
      </c>
      <c r="L16" s="69">
        <f t="shared" si="9"/>
        <v>3.8645380000000005</v>
      </c>
      <c r="M16" s="16">
        <v>0</v>
      </c>
      <c r="N16" s="16">
        <v>0</v>
      </c>
      <c r="O16" s="16">
        <v>0</v>
      </c>
      <c r="P16" s="16">
        <v>1.2217910000000001</v>
      </c>
      <c r="Q16" s="16">
        <v>0</v>
      </c>
      <c r="R16" s="16">
        <v>1.4128400000000001</v>
      </c>
      <c r="S16" s="61">
        <v>1.2299070000000001</v>
      </c>
      <c r="T16" s="104">
        <f t="shared" si="0"/>
        <v>-0.42516802784705454</v>
      </c>
      <c r="U16" s="51" t="str">
        <f t="shared" si="1"/>
        <v>-</v>
      </c>
      <c r="V16" s="51" t="str">
        <f t="shared" si="2"/>
        <v>-</v>
      </c>
      <c r="W16" s="51" t="str">
        <f t="shared" si="3"/>
        <v>-</v>
      </c>
      <c r="X16" s="51">
        <f t="shared" si="4"/>
        <v>-1</v>
      </c>
      <c r="Y16" s="51" t="str">
        <f t="shared" si="5"/>
        <v>-</v>
      </c>
      <c r="Z16" s="51">
        <f t="shared" si="6"/>
        <v>-1</v>
      </c>
      <c r="AA16" s="127">
        <f t="shared" si="7"/>
        <v>-1</v>
      </c>
    </row>
    <row r="17" spans="3:27" x14ac:dyDescent="0.3">
      <c r="C17" s="83" t="s">
        <v>178</v>
      </c>
      <c r="D17" s="134">
        <f t="shared" si="8"/>
        <v>2.3481840000000003</v>
      </c>
      <c r="E17" s="26">
        <v>0</v>
      </c>
      <c r="F17" s="26">
        <v>0</v>
      </c>
      <c r="G17" s="26">
        <v>0.54272600000000004</v>
      </c>
      <c r="H17" s="26">
        <v>0</v>
      </c>
      <c r="I17" s="26">
        <v>0</v>
      </c>
      <c r="J17" s="26">
        <v>1.3435010000000001</v>
      </c>
      <c r="K17" s="60">
        <v>0.46195700000000001</v>
      </c>
      <c r="L17" s="69">
        <f t="shared" si="9"/>
        <v>7.1976630000000004</v>
      </c>
      <c r="M17" s="16">
        <v>0</v>
      </c>
      <c r="N17" s="16">
        <v>0</v>
      </c>
      <c r="O17" s="16">
        <v>0</v>
      </c>
      <c r="P17" s="16">
        <v>0</v>
      </c>
      <c r="Q17" s="16">
        <v>5.2165780000000002</v>
      </c>
      <c r="R17" s="16">
        <v>0</v>
      </c>
      <c r="S17" s="61">
        <v>1.981085</v>
      </c>
      <c r="T17" s="104">
        <f t="shared" si="0"/>
        <v>-0.67375744043587482</v>
      </c>
      <c r="U17" s="51" t="str">
        <f t="shared" si="1"/>
        <v>-</v>
      </c>
      <c r="V17" s="51" t="str">
        <f t="shared" si="2"/>
        <v>-</v>
      </c>
      <c r="W17" s="51" t="str">
        <f t="shared" si="3"/>
        <v>-</v>
      </c>
      <c r="X17" s="51" t="str">
        <f t="shared" si="4"/>
        <v>-</v>
      </c>
      <c r="Y17" s="51">
        <f t="shared" si="5"/>
        <v>-1</v>
      </c>
      <c r="Z17" s="51" t="str">
        <f t="shared" si="6"/>
        <v>-</v>
      </c>
      <c r="AA17" s="127">
        <f t="shared" si="7"/>
        <v>-0.76681616386979856</v>
      </c>
    </row>
    <row r="18" spans="3:27" x14ac:dyDescent="0.3">
      <c r="C18" s="83" t="s">
        <v>179</v>
      </c>
      <c r="D18" s="134">
        <f t="shared" si="8"/>
        <v>1122.0180990000001</v>
      </c>
      <c r="E18" s="26">
        <v>233.19088300000001</v>
      </c>
      <c r="F18" s="26">
        <v>153.91584</v>
      </c>
      <c r="G18" s="26">
        <v>186.510909</v>
      </c>
      <c r="H18" s="26">
        <v>172.10127900000001</v>
      </c>
      <c r="I18" s="26">
        <v>96.379396999999997</v>
      </c>
      <c r="J18" s="26">
        <v>181.35134300000001</v>
      </c>
      <c r="K18" s="60">
        <v>98.568448000000004</v>
      </c>
      <c r="L18" s="69">
        <f t="shared" si="9"/>
        <v>1506.7962100000002</v>
      </c>
      <c r="M18" s="16">
        <v>272.271163</v>
      </c>
      <c r="N18" s="16">
        <v>173.42649900000001</v>
      </c>
      <c r="O18" s="16">
        <v>151.37754000000001</v>
      </c>
      <c r="P18" s="16">
        <v>168.22322800000001</v>
      </c>
      <c r="Q18" s="16">
        <v>230.99211399999999</v>
      </c>
      <c r="R18" s="16">
        <v>158.526038</v>
      </c>
      <c r="S18" s="61">
        <v>351.97962799999999</v>
      </c>
      <c r="T18" s="104">
        <f t="shared" si="0"/>
        <v>-0.25536174596563399</v>
      </c>
      <c r="U18" s="51">
        <f t="shared" si="1"/>
        <v>-0.14353440727764466</v>
      </c>
      <c r="V18" s="51">
        <f t="shared" si="2"/>
        <v>-0.11250102557856512</v>
      </c>
      <c r="W18" s="51">
        <f t="shared" si="3"/>
        <v>0.23209102882765831</v>
      </c>
      <c r="X18" s="51">
        <f t="shared" si="4"/>
        <v>2.3053005498146817E-2</v>
      </c>
      <c r="Y18" s="51">
        <f t="shared" si="5"/>
        <v>-0.58275892916413585</v>
      </c>
      <c r="Z18" s="51">
        <f t="shared" si="6"/>
        <v>0.14398457999688352</v>
      </c>
      <c r="AA18" s="127">
        <f t="shared" si="7"/>
        <v>-0.71995979267300092</v>
      </c>
    </row>
    <row r="19" spans="3:27" x14ac:dyDescent="0.3">
      <c r="C19" s="83" t="s">
        <v>180</v>
      </c>
      <c r="D19" s="134">
        <f t="shared" si="8"/>
        <v>1481.6094780000001</v>
      </c>
      <c r="E19" s="26">
        <v>158.70976400000001</v>
      </c>
      <c r="F19" s="26">
        <v>171.707559</v>
      </c>
      <c r="G19" s="26">
        <v>161.53211300000001</v>
      </c>
      <c r="H19" s="26">
        <v>194.278267</v>
      </c>
      <c r="I19" s="26">
        <v>215.66153299999999</v>
      </c>
      <c r="J19" s="26">
        <v>345.421311</v>
      </c>
      <c r="K19" s="60">
        <v>234.29893100000001</v>
      </c>
      <c r="L19" s="69">
        <f t="shared" si="9"/>
        <v>1392.821778</v>
      </c>
      <c r="M19" s="16">
        <v>163.75563500000001</v>
      </c>
      <c r="N19" s="16">
        <v>165.02272500000001</v>
      </c>
      <c r="O19" s="16">
        <v>165.67290800000001</v>
      </c>
      <c r="P19" s="16">
        <v>127.761121</v>
      </c>
      <c r="Q19" s="16">
        <v>184.92962600000001</v>
      </c>
      <c r="R19" s="16">
        <v>352.26656300000002</v>
      </c>
      <c r="S19" s="61">
        <v>233.41319999999999</v>
      </c>
      <c r="T19" s="104">
        <f t="shared" si="0"/>
        <v>6.3746633921457851E-2</v>
      </c>
      <c r="U19" s="51">
        <f t="shared" si="1"/>
        <v>-3.0813419031351263E-2</v>
      </c>
      <c r="V19" s="51">
        <f t="shared" si="2"/>
        <v>4.050856632018407E-2</v>
      </c>
      <c r="W19" s="51">
        <f t="shared" si="3"/>
        <v>-2.4993796813175928E-2</v>
      </c>
      <c r="X19" s="51">
        <f t="shared" si="4"/>
        <v>0.52063683755561274</v>
      </c>
      <c r="Y19" s="51">
        <f t="shared" si="5"/>
        <v>0.1661816317089182</v>
      </c>
      <c r="Z19" s="51">
        <f t="shared" si="6"/>
        <v>-1.9432023129598019E-2</v>
      </c>
      <c r="AA19" s="127">
        <f t="shared" si="7"/>
        <v>3.7946911314357124E-3</v>
      </c>
    </row>
    <row r="20" spans="3:27" x14ac:dyDescent="0.3">
      <c r="C20" s="83" t="s">
        <v>181</v>
      </c>
      <c r="D20" s="134">
        <f t="shared" si="8"/>
        <v>3.4723229999999998</v>
      </c>
      <c r="E20" s="26">
        <v>0</v>
      </c>
      <c r="F20" s="26">
        <v>0</v>
      </c>
      <c r="G20" s="26">
        <v>0</v>
      </c>
      <c r="H20" s="26">
        <v>0</v>
      </c>
      <c r="I20" s="26">
        <v>1.6775409999999999</v>
      </c>
      <c r="J20" s="26">
        <v>1.3302229999999999</v>
      </c>
      <c r="K20" s="60">
        <v>0.464559</v>
      </c>
      <c r="L20" s="69">
        <f t="shared" si="9"/>
        <v>1.6913549999999999</v>
      </c>
      <c r="M20" s="16">
        <v>0</v>
      </c>
      <c r="N20" s="16">
        <v>0</v>
      </c>
      <c r="O20" s="16">
        <v>0</v>
      </c>
      <c r="P20" s="16">
        <v>0</v>
      </c>
      <c r="Q20" s="16">
        <v>1.6913549999999999</v>
      </c>
      <c r="R20" s="16">
        <v>0</v>
      </c>
      <c r="S20" s="61">
        <v>0</v>
      </c>
      <c r="T20" s="104">
        <f t="shared" si="0"/>
        <v>1.0529829633636938</v>
      </c>
      <c r="U20" s="51" t="str">
        <f t="shared" si="1"/>
        <v>-</v>
      </c>
      <c r="V20" s="51" t="str">
        <f t="shared" si="2"/>
        <v>-</v>
      </c>
      <c r="W20" s="51" t="str">
        <f t="shared" si="3"/>
        <v>-</v>
      </c>
      <c r="X20" s="51" t="str">
        <f t="shared" si="4"/>
        <v>-</v>
      </c>
      <c r="Y20" s="51">
        <f t="shared" si="5"/>
        <v>-8.1674160658170569E-3</v>
      </c>
      <c r="Z20" s="51" t="str">
        <f t="shared" si="6"/>
        <v>-</v>
      </c>
      <c r="AA20" s="127" t="str">
        <f t="shared" si="7"/>
        <v>-</v>
      </c>
    </row>
    <row r="21" spans="3:27" x14ac:dyDescent="0.3">
      <c r="C21" s="83" t="s">
        <v>182</v>
      </c>
      <c r="D21" s="134">
        <f t="shared" si="8"/>
        <v>5.0842799999999997</v>
      </c>
      <c r="E21" s="26">
        <v>1.4601930000000001</v>
      </c>
      <c r="F21" s="26">
        <v>0</v>
      </c>
      <c r="G21" s="26">
        <v>3.6240869999999998</v>
      </c>
      <c r="H21" s="26">
        <v>0</v>
      </c>
      <c r="I21" s="26">
        <v>0</v>
      </c>
      <c r="J21" s="26">
        <v>0</v>
      </c>
      <c r="K21" s="60">
        <v>0</v>
      </c>
      <c r="L21" s="69">
        <f t="shared" si="9"/>
        <v>20.511979</v>
      </c>
      <c r="M21" s="16">
        <v>0</v>
      </c>
      <c r="N21" s="16">
        <v>4.3769790000000004</v>
      </c>
      <c r="O21" s="16">
        <v>0</v>
      </c>
      <c r="P21" s="16">
        <v>0</v>
      </c>
      <c r="Q21" s="16">
        <v>4.677651</v>
      </c>
      <c r="R21" s="16">
        <v>11.457349000000001</v>
      </c>
      <c r="S21" s="61">
        <v>0</v>
      </c>
      <c r="T21" s="104">
        <f t="shared" si="0"/>
        <v>-0.75213118149155678</v>
      </c>
      <c r="U21" s="51" t="str">
        <f t="shared" si="1"/>
        <v>-</v>
      </c>
      <c r="V21" s="51">
        <f t="shared" si="2"/>
        <v>-1</v>
      </c>
      <c r="W21" s="51" t="str">
        <f t="shared" si="3"/>
        <v>-</v>
      </c>
      <c r="X21" s="51" t="str">
        <f t="shared" si="4"/>
        <v>-</v>
      </c>
      <c r="Y21" s="51">
        <f t="shared" si="5"/>
        <v>-1</v>
      </c>
      <c r="Z21" s="51">
        <f t="shared" si="6"/>
        <v>-1</v>
      </c>
      <c r="AA21" s="127" t="str">
        <f t="shared" si="7"/>
        <v>-</v>
      </c>
    </row>
    <row r="22" spans="3:27" x14ac:dyDescent="0.3">
      <c r="C22" s="83" t="s">
        <v>183</v>
      </c>
      <c r="D22" s="134">
        <f t="shared" si="8"/>
        <v>68.498895000000005</v>
      </c>
      <c r="E22" s="26">
        <v>16.144846999999999</v>
      </c>
      <c r="F22" s="26">
        <v>5.4726129999999999</v>
      </c>
      <c r="G22" s="26">
        <v>4.0202619999999998</v>
      </c>
      <c r="H22" s="26">
        <v>9.6216059999999999</v>
      </c>
      <c r="I22" s="26">
        <v>9.6935640000000003</v>
      </c>
      <c r="J22" s="26">
        <v>7.1606439999999996</v>
      </c>
      <c r="K22" s="60">
        <v>16.385359000000001</v>
      </c>
      <c r="L22" s="69">
        <f t="shared" si="9"/>
        <v>76.287010999999993</v>
      </c>
      <c r="M22" s="16">
        <v>8.7443989999999996</v>
      </c>
      <c r="N22" s="16">
        <v>16.677876000000001</v>
      </c>
      <c r="O22" s="16">
        <v>8.2230480000000004</v>
      </c>
      <c r="P22" s="16">
        <v>0</v>
      </c>
      <c r="Q22" s="16">
        <v>21.552232</v>
      </c>
      <c r="R22" s="16">
        <v>8.7232789999999998</v>
      </c>
      <c r="S22" s="61">
        <v>12.366177</v>
      </c>
      <c r="T22" s="104">
        <f t="shared" si="0"/>
        <v>-0.10208967290644</v>
      </c>
      <c r="U22" s="51">
        <f t="shared" si="1"/>
        <v>0.84630721905530604</v>
      </c>
      <c r="V22" s="51">
        <f t="shared" si="2"/>
        <v>-0.67186391120787814</v>
      </c>
      <c r="W22" s="51">
        <f t="shared" si="3"/>
        <v>-0.51109831780137971</v>
      </c>
      <c r="X22" s="51" t="str">
        <f t="shared" si="4"/>
        <v>-</v>
      </c>
      <c r="Y22" s="51">
        <f t="shared" si="5"/>
        <v>-0.55022922915826067</v>
      </c>
      <c r="Z22" s="51">
        <f t="shared" si="6"/>
        <v>-0.17913390136896923</v>
      </c>
      <c r="AA22" s="127">
        <f t="shared" si="7"/>
        <v>0.32501410904922357</v>
      </c>
    </row>
    <row r="23" spans="3:27" x14ac:dyDescent="0.3">
      <c r="C23" s="83" t="s">
        <v>184</v>
      </c>
      <c r="D23" s="134">
        <f t="shared" si="8"/>
        <v>2.4081869999999999</v>
      </c>
      <c r="E23" s="26">
        <v>2.4081869999999999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60">
        <v>0</v>
      </c>
      <c r="L23" s="69">
        <f t="shared" si="9"/>
        <v>0.234733</v>
      </c>
      <c r="M23" s="16">
        <v>0</v>
      </c>
      <c r="N23" s="16">
        <v>0.234733</v>
      </c>
      <c r="O23" s="16">
        <v>0</v>
      </c>
      <c r="P23" s="16">
        <v>0</v>
      </c>
      <c r="Q23" s="16">
        <v>0</v>
      </c>
      <c r="R23" s="16">
        <v>0</v>
      </c>
      <c r="S23" s="61">
        <v>0</v>
      </c>
      <c r="T23" s="104">
        <f t="shared" si="0"/>
        <v>9.2592605215287147</v>
      </c>
      <c r="U23" s="51" t="str">
        <f t="shared" si="1"/>
        <v>-</v>
      </c>
      <c r="V23" s="51">
        <f t="shared" si="2"/>
        <v>-1</v>
      </c>
      <c r="W23" s="51" t="str">
        <f t="shared" si="3"/>
        <v>-</v>
      </c>
      <c r="X23" s="51" t="str">
        <f t="shared" si="4"/>
        <v>-</v>
      </c>
      <c r="Y23" s="51" t="str">
        <f t="shared" si="5"/>
        <v>-</v>
      </c>
      <c r="Z23" s="51" t="str">
        <f t="shared" si="6"/>
        <v>-</v>
      </c>
      <c r="AA23" s="127" t="str">
        <f t="shared" si="7"/>
        <v>-</v>
      </c>
    </row>
    <row r="24" spans="3:27" x14ac:dyDescent="0.3">
      <c r="C24" s="83" t="s">
        <v>185</v>
      </c>
      <c r="D24" s="134">
        <f t="shared" si="8"/>
        <v>3150.4403100000004</v>
      </c>
      <c r="E24" s="26">
        <v>458.00021900000002</v>
      </c>
      <c r="F24" s="26">
        <v>165.40542099999999</v>
      </c>
      <c r="G24" s="26">
        <v>485.54044900000002</v>
      </c>
      <c r="H24" s="26">
        <v>211.039232</v>
      </c>
      <c r="I24" s="26">
        <v>572.60342100000003</v>
      </c>
      <c r="J24" s="26">
        <v>698.379775</v>
      </c>
      <c r="K24" s="60">
        <v>559.47179300000005</v>
      </c>
      <c r="L24" s="69">
        <f t="shared" si="9"/>
        <v>2449.7817220000002</v>
      </c>
      <c r="M24" s="16">
        <v>408.711388</v>
      </c>
      <c r="N24" s="16">
        <v>341.82954599999999</v>
      </c>
      <c r="O24" s="16">
        <v>397.25790799999999</v>
      </c>
      <c r="P24" s="16">
        <v>297.34378600000002</v>
      </c>
      <c r="Q24" s="16">
        <v>296.52211599999998</v>
      </c>
      <c r="R24" s="16">
        <v>225.94759400000001</v>
      </c>
      <c r="S24" s="61">
        <v>482.16938399999998</v>
      </c>
      <c r="T24" s="104">
        <f t="shared" si="0"/>
        <v>0.28600857852265427</v>
      </c>
      <c r="U24" s="51">
        <f t="shared" si="1"/>
        <v>0.12059568792832365</v>
      </c>
      <c r="V24" s="51">
        <f t="shared" si="2"/>
        <v>-0.51611724926785585</v>
      </c>
      <c r="W24" s="51">
        <f t="shared" si="3"/>
        <v>0.22222978881517963</v>
      </c>
      <c r="X24" s="51">
        <f t="shared" si="4"/>
        <v>-0.29025174919915775</v>
      </c>
      <c r="Y24" s="51">
        <f t="shared" si="5"/>
        <v>0.93106480125077784</v>
      </c>
      <c r="Z24" s="51">
        <f t="shared" si="6"/>
        <v>2.090892727098479</v>
      </c>
      <c r="AA24" s="127">
        <f t="shared" si="7"/>
        <v>0.16032210166209993</v>
      </c>
    </row>
    <row r="25" spans="3:27" x14ac:dyDescent="0.3">
      <c r="C25" s="83" t="s">
        <v>186</v>
      </c>
      <c r="D25" s="134">
        <f t="shared" si="8"/>
        <v>1.3612839999999999</v>
      </c>
      <c r="E25" s="26">
        <v>0</v>
      </c>
      <c r="F25" s="26">
        <v>0.67345100000000002</v>
      </c>
      <c r="G25" s="26">
        <v>0</v>
      </c>
      <c r="H25" s="26">
        <v>0</v>
      </c>
      <c r="I25" s="26">
        <v>0.68783300000000003</v>
      </c>
      <c r="J25" s="26">
        <v>0</v>
      </c>
      <c r="K25" s="60">
        <v>0</v>
      </c>
      <c r="L25" s="69">
        <f t="shared" si="9"/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61">
        <v>0</v>
      </c>
      <c r="T25" s="104" t="str">
        <f t="shared" si="0"/>
        <v>-</v>
      </c>
      <c r="U25" s="51" t="str">
        <f t="shared" si="1"/>
        <v>-</v>
      </c>
      <c r="V25" s="51" t="str">
        <f t="shared" si="2"/>
        <v>-</v>
      </c>
      <c r="W25" s="51" t="str">
        <f t="shared" si="3"/>
        <v>-</v>
      </c>
      <c r="X25" s="51" t="str">
        <f t="shared" si="4"/>
        <v>-</v>
      </c>
      <c r="Y25" s="51" t="str">
        <f t="shared" si="5"/>
        <v>-</v>
      </c>
      <c r="Z25" s="51" t="str">
        <f t="shared" si="6"/>
        <v>-</v>
      </c>
      <c r="AA25" s="127" t="str">
        <f t="shared" si="7"/>
        <v>-</v>
      </c>
    </row>
    <row r="26" spans="3:27" x14ac:dyDescent="0.3">
      <c r="C26" s="83" t="s">
        <v>187</v>
      </c>
      <c r="D26" s="134">
        <f t="shared" si="8"/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61">
        <v>0</v>
      </c>
      <c r="L26" s="69">
        <f t="shared" si="9"/>
        <v>4.6559400000000002</v>
      </c>
      <c r="M26" s="16">
        <v>0</v>
      </c>
      <c r="N26" s="16">
        <v>0</v>
      </c>
      <c r="O26" s="16">
        <v>0</v>
      </c>
      <c r="P26" s="16">
        <v>0</v>
      </c>
      <c r="Q26" s="16">
        <v>4.6559400000000002</v>
      </c>
      <c r="R26" s="16">
        <v>0</v>
      </c>
      <c r="S26" s="61">
        <v>0</v>
      </c>
      <c r="T26" s="104">
        <f t="shared" si="0"/>
        <v>-1</v>
      </c>
      <c r="U26" s="51" t="str">
        <f t="shared" si="1"/>
        <v>-</v>
      </c>
      <c r="V26" s="51" t="str">
        <f t="shared" si="2"/>
        <v>-</v>
      </c>
      <c r="W26" s="51" t="str">
        <f t="shared" si="3"/>
        <v>-</v>
      </c>
      <c r="X26" s="51" t="str">
        <f t="shared" si="4"/>
        <v>-</v>
      </c>
      <c r="Y26" s="51">
        <f t="shared" si="5"/>
        <v>-1</v>
      </c>
      <c r="Z26" s="51" t="str">
        <f t="shared" si="6"/>
        <v>-</v>
      </c>
      <c r="AA26" s="127" t="str">
        <f t="shared" si="7"/>
        <v>-</v>
      </c>
    </row>
    <row r="27" spans="3:27" x14ac:dyDescent="0.3">
      <c r="C27" s="83" t="s">
        <v>188</v>
      </c>
      <c r="D27" s="134">
        <f t="shared" si="8"/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61">
        <v>0</v>
      </c>
      <c r="L27" s="69">
        <f t="shared" si="9"/>
        <v>2.795979</v>
      </c>
      <c r="M27" s="16">
        <v>2.795979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61">
        <v>0</v>
      </c>
      <c r="T27" s="104">
        <f t="shared" si="0"/>
        <v>-1</v>
      </c>
      <c r="U27" s="51">
        <f t="shared" si="1"/>
        <v>-1</v>
      </c>
      <c r="V27" s="51" t="str">
        <f t="shared" si="2"/>
        <v>-</v>
      </c>
      <c r="W27" s="51" t="str">
        <f t="shared" si="3"/>
        <v>-</v>
      </c>
      <c r="X27" s="51" t="str">
        <f t="shared" si="4"/>
        <v>-</v>
      </c>
      <c r="Y27" s="51" t="str">
        <f t="shared" si="5"/>
        <v>-</v>
      </c>
      <c r="Z27" s="51" t="str">
        <f t="shared" si="6"/>
        <v>-</v>
      </c>
      <c r="AA27" s="127" t="str">
        <f t="shared" si="7"/>
        <v>-</v>
      </c>
    </row>
    <row r="28" spans="3:27" x14ac:dyDescent="0.3">
      <c r="C28" s="83" t="s">
        <v>189</v>
      </c>
      <c r="D28" s="134">
        <f t="shared" si="8"/>
        <v>18.028510999999998</v>
      </c>
      <c r="E28" s="26">
        <v>0</v>
      </c>
      <c r="F28" s="26">
        <v>0</v>
      </c>
      <c r="G28" s="26">
        <v>0</v>
      </c>
      <c r="H28" s="26">
        <v>0</v>
      </c>
      <c r="I28" s="26">
        <v>1.410884</v>
      </c>
      <c r="J28" s="26">
        <v>9.247795</v>
      </c>
      <c r="K28" s="60">
        <v>7.3698319999999997</v>
      </c>
      <c r="L28" s="69">
        <f t="shared" si="9"/>
        <v>30.159783000000001</v>
      </c>
      <c r="M28" s="16">
        <v>7.9146380000000001</v>
      </c>
      <c r="N28" s="16">
        <v>7.6123159999999999</v>
      </c>
      <c r="O28" s="16">
        <v>0.18429599999999999</v>
      </c>
      <c r="P28" s="16">
        <v>2.0688710000000001</v>
      </c>
      <c r="Q28" s="16">
        <v>7.3508570000000004</v>
      </c>
      <c r="R28" s="16">
        <v>3.2635649999999998</v>
      </c>
      <c r="S28" s="61">
        <v>1.7652399999999999</v>
      </c>
      <c r="T28" s="104">
        <f t="shared" si="0"/>
        <v>-0.40223339803207481</v>
      </c>
      <c r="U28" s="51">
        <f t="shared" si="1"/>
        <v>-1</v>
      </c>
      <c r="V28" s="51">
        <f t="shared" si="2"/>
        <v>-1</v>
      </c>
      <c r="W28" s="51">
        <f t="shared" si="3"/>
        <v>-1</v>
      </c>
      <c r="X28" s="51">
        <f t="shared" si="4"/>
        <v>-1</v>
      </c>
      <c r="Y28" s="51">
        <f t="shared" si="5"/>
        <v>-0.80806537251370825</v>
      </c>
      <c r="Z28" s="51">
        <f t="shared" si="6"/>
        <v>1.8336481730867931</v>
      </c>
      <c r="AA28" s="127">
        <f t="shared" si="7"/>
        <v>3.1749745077156648</v>
      </c>
    </row>
    <row r="29" spans="3:27" x14ac:dyDescent="0.3">
      <c r="C29" s="83" t="s">
        <v>281</v>
      </c>
      <c r="D29" s="134">
        <f t="shared" si="8"/>
        <v>2.8657870000000001</v>
      </c>
      <c r="E29" s="26">
        <v>0</v>
      </c>
      <c r="F29" s="26">
        <v>0</v>
      </c>
      <c r="G29" s="26">
        <v>0</v>
      </c>
      <c r="H29" s="26">
        <v>2.8657870000000001</v>
      </c>
      <c r="I29" s="26">
        <v>0</v>
      </c>
      <c r="J29" s="26">
        <v>0</v>
      </c>
      <c r="K29" s="60">
        <v>0</v>
      </c>
      <c r="L29" s="69">
        <f t="shared" si="9"/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61">
        <v>0</v>
      </c>
      <c r="T29" s="104" t="str">
        <f t="shared" si="0"/>
        <v>-</v>
      </c>
      <c r="U29" s="51" t="str">
        <f t="shared" si="1"/>
        <v>-</v>
      </c>
      <c r="V29" s="51" t="str">
        <f t="shared" si="2"/>
        <v>-</v>
      </c>
      <c r="W29" s="51" t="str">
        <f t="shared" si="3"/>
        <v>-</v>
      </c>
      <c r="X29" s="51" t="str">
        <f t="shared" si="4"/>
        <v>-</v>
      </c>
      <c r="Y29" s="51" t="str">
        <f t="shared" si="5"/>
        <v>-</v>
      </c>
      <c r="Z29" s="51" t="str">
        <f t="shared" si="6"/>
        <v>-</v>
      </c>
      <c r="AA29" s="127" t="str">
        <f t="shared" si="7"/>
        <v>-</v>
      </c>
    </row>
    <row r="30" spans="3:27" x14ac:dyDescent="0.3">
      <c r="C30" s="83" t="s">
        <v>190</v>
      </c>
      <c r="D30" s="134">
        <f t="shared" si="8"/>
        <v>6.2450150000000004</v>
      </c>
      <c r="E30" s="26">
        <v>0.60820399999999997</v>
      </c>
      <c r="F30" s="26">
        <v>0.75057600000000002</v>
      </c>
      <c r="G30" s="26">
        <v>1.4574590000000001</v>
      </c>
      <c r="H30" s="26">
        <v>0</v>
      </c>
      <c r="I30" s="26">
        <v>9.1439999999999994E-2</v>
      </c>
      <c r="J30" s="26">
        <v>3.0922209999999999</v>
      </c>
      <c r="K30" s="60">
        <v>0.245115</v>
      </c>
      <c r="L30" s="69">
        <f t="shared" si="9"/>
        <v>11.554027</v>
      </c>
      <c r="M30" s="16">
        <v>2.0920040000000002</v>
      </c>
      <c r="N30" s="16">
        <v>1.738138</v>
      </c>
      <c r="O30" s="16">
        <v>1.189449</v>
      </c>
      <c r="P30" s="16">
        <v>1.812168</v>
      </c>
      <c r="Q30" s="16">
        <v>0.65129599999999999</v>
      </c>
      <c r="R30" s="16">
        <v>1.2774669999999999</v>
      </c>
      <c r="S30" s="61">
        <v>2.7935050000000001</v>
      </c>
      <c r="T30" s="104">
        <f t="shared" si="0"/>
        <v>-0.45949451217311499</v>
      </c>
      <c r="U30" s="51">
        <f t="shared" si="1"/>
        <v>-0.70927206640140272</v>
      </c>
      <c r="V30" s="51">
        <f t="shared" si="2"/>
        <v>-0.56817237756725869</v>
      </c>
      <c r="W30" s="51">
        <f t="shared" si="3"/>
        <v>0.22532281753988626</v>
      </c>
      <c r="X30" s="51">
        <f t="shared" si="4"/>
        <v>-1</v>
      </c>
      <c r="Y30" s="51">
        <f t="shared" si="5"/>
        <v>-0.85960300692772562</v>
      </c>
      <c r="Z30" s="51">
        <f t="shared" si="6"/>
        <v>1.4205877725217171</v>
      </c>
      <c r="AA30" s="127">
        <f t="shared" si="7"/>
        <v>-0.91225539241920095</v>
      </c>
    </row>
    <row r="31" spans="3:27" x14ac:dyDescent="0.3">
      <c r="C31" s="83" t="s">
        <v>191</v>
      </c>
      <c r="D31" s="134">
        <f t="shared" si="8"/>
        <v>75.582003000000014</v>
      </c>
      <c r="E31" s="26">
        <v>9.8393890000000006</v>
      </c>
      <c r="F31" s="26">
        <v>7.7752420000000004</v>
      </c>
      <c r="G31" s="26">
        <v>3.9291160000000001</v>
      </c>
      <c r="H31" s="26">
        <v>7.1199690000000002</v>
      </c>
      <c r="I31" s="26">
        <v>33.759917000000002</v>
      </c>
      <c r="J31" s="26">
        <v>5.4010749999999996</v>
      </c>
      <c r="K31" s="60">
        <v>7.7572950000000001</v>
      </c>
      <c r="L31" s="69">
        <f t="shared" si="9"/>
        <v>34.256363999999998</v>
      </c>
      <c r="M31" s="16">
        <v>2.871191</v>
      </c>
      <c r="N31" s="16">
        <v>0</v>
      </c>
      <c r="O31" s="16">
        <v>2.508108</v>
      </c>
      <c r="P31" s="16">
        <v>4.1465209999999999</v>
      </c>
      <c r="Q31" s="16">
        <v>7.3953670000000002</v>
      </c>
      <c r="R31" s="16">
        <v>10.399508000000001</v>
      </c>
      <c r="S31" s="61">
        <v>6.9356689999999999</v>
      </c>
      <c r="T31" s="104">
        <f t="shared" si="0"/>
        <v>1.2063638452697436</v>
      </c>
      <c r="U31" s="51">
        <f t="shared" si="1"/>
        <v>2.4269364176747561</v>
      </c>
      <c r="V31" s="51" t="str">
        <f t="shared" si="2"/>
        <v>-</v>
      </c>
      <c r="W31" s="51">
        <f t="shared" si="3"/>
        <v>0.56656571407610845</v>
      </c>
      <c r="X31" s="51">
        <f t="shared" si="4"/>
        <v>0.71709464391956534</v>
      </c>
      <c r="Y31" s="51">
        <f t="shared" si="5"/>
        <v>3.5650090117231503</v>
      </c>
      <c r="Z31" s="51">
        <f t="shared" si="6"/>
        <v>-0.4806412957228362</v>
      </c>
      <c r="AA31" s="127">
        <f t="shared" si="7"/>
        <v>0.11846384249306019</v>
      </c>
    </row>
    <row r="32" spans="3:27" x14ac:dyDescent="0.3">
      <c r="C32" s="83" t="s">
        <v>192</v>
      </c>
      <c r="D32" s="134">
        <f t="shared" si="8"/>
        <v>123.057863</v>
      </c>
      <c r="E32" s="26">
        <v>29.705991000000001</v>
      </c>
      <c r="F32" s="26">
        <v>23.238166</v>
      </c>
      <c r="G32" s="26">
        <v>20.650599</v>
      </c>
      <c r="H32" s="26">
        <v>3.661902</v>
      </c>
      <c r="I32" s="26">
        <v>43.517344999999999</v>
      </c>
      <c r="J32" s="26">
        <v>0</v>
      </c>
      <c r="K32" s="60">
        <v>2.2838599999999998</v>
      </c>
      <c r="L32" s="69">
        <f t="shared" si="9"/>
        <v>40.274856</v>
      </c>
      <c r="M32" s="16">
        <v>2.4964080000000002</v>
      </c>
      <c r="N32" s="16">
        <v>17.755051000000002</v>
      </c>
      <c r="O32" s="16">
        <v>0</v>
      </c>
      <c r="P32" s="16">
        <v>0</v>
      </c>
      <c r="Q32" s="16">
        <v>16.482907999999998</v>
      </c>
      <c r="R32" s="16">
        <v>0</v>
      </c>
      <c r="S32" s="61">
        <v>3.540489</v>
      </c>
      <c r="T32" s="104">
        <f t="shared" si="0"/>
        <v>2.0554513466168567</v>
      </c>
      <c r="U32" s="51">
        <f t="shared" si="1"/>
        <v>10.899493592393551</v>
      </c>
      <c r="V32" s="51">
        <f t="shared" si="2"/>
        <v>0.30882000845843804</v>
      </c>
      <c r="W32" s="51" t="str">
        <f t="shared" si="3"/>
        <v>-</v>
      </c>
      <c r="X32" s="51" t="str">
        <f t="shared" si="4"/>
        <v>-</v>
      </c>
      <c r="Y32" s="51">
        <f t="shared" si="5"/>
        <v>1.6401497235803295</v>
      </c>
      <c r="Z32" s="51" t="str">
        <f t="shared" si="6"/>
        <v>-</v>
      </c>
      <c r="AA32" s="127">
        <f t="shared" si="7"/>
        <v>-0.35493091491034157</v>
      </c>
    </row>
    <row r="33" spans="3:27" x14ac:dyDescent="0.3">
      <c r="C33" s="83" t="s">
        <v>193</v>
      </c>
      <c r="D33" s="134">
        <f t="shared" si="8"/>
        <v>57.855162999999997</v>
      </c>
      <c r="E33" s="26">
        <v>19.344344</v>
      </c>
      <c r="F33" s="26">
        <v>1.5138990000000001</v>
      </c>
      <c r="G33" s="26">
        <v>16.770489999999999</v>
      </c>
      <c r="H33" s="26">
        <v>1.910846</v>
      </c>
      <c r="I33" s="26">
        <v>11.927187999999999</v>
      </c>
      <c r="J33" s="26">
        <v>2.8975309999999999</v>
      </c>
      <c r="K33" s="60">
        <v>3.4908649999999999</v>
      </c>
      <c r="L33" s="69">
        <f t="shared" si="9"/>
        <v>37.077731</v>
      </c>
      <c r="M33" s="16">
        <v>0.29520099999999999</v>
      </c>
      <c r="N33" s="16">
        <v>1.0882000000000001</v>
      </c>
      <c r="O33" s="16">
        <v>1.9343619999999999</v>
      </c>
      <c r="P33" s="16">
        <v>10.441062000000001</v>
      </c>
      <c r="Q33" s="16">
        <v>12.346188</v>
      </c>
      <c r="R33" s="16">
        <v>2.4713289999999999</v>
      </c>
      <c r="S33" s="61">
        <v>8.5013889999999996</v>
      </c>
      <c r="T33" s="104">
        <f t="shared" si="0"/>
        <v>0.56037495929834535</v>
      </c>
      <c r="U33" s="51">
        <f t="shared" si="1"/>
        <v>64.529398613148331</v>
      </c>
      <c r="V33" s="51">
        <f t="shared" si="2"/>
        <v>0.39119555228818226</v>
      </c>
      <c r="W33" s="51">
        <f t="shared" si="3"/>
        <v>7.6697784592542657</v>
      </c>
      <c r="X33" s="51">
        <f t="shared" si="4"/>
        <v>-0.81698739074626703</v>
      </c>
      <c r="Y33" s="51">
        <f t="shared" si="5"/>
        <v>-3.3937600820593383E-2</v>
      </c>
      <c r="Z33" s="51">
        <f t="shared" si="6"/>
        <v>0.17245862448909066</v>
      </c>
      <c r="AA33" s="127">
        <f t="shared" si="7"/>
        <v>-0.58937710061261761</v>
      </c>
    </row>
    <row r="34" spans="3:27" x14ac:dyDescent="0.3">
      <c r="C34" s="83" t="s">
        <v>194</v>
      </c>
      <c r="D34" s="134">
        <f t="shared" si="8"/>
        <v>6.3479999999999995E-2</v>
      </c>
      <c r="E34" s="26">
        <v>6.3479999999999995E-2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60">
        <v>0</v>
      </c>
      <c r="L34" s="69">
        <f t="shared" si="9"/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61">
        <v>0</v>
      </c>
      <c r="T34" s="104" t="str">
        <f t="shared" si="0"/>
        <v>-</v>
      </c>
      <c r="U34" s="51" t="str">
        <f t="shared" si="1"/>
        <v>-</v>
      </c>
      <c r="V34" s="51" t="str">
        <f t="shared" si="2"/>
        <v>-</v>
      </c>
      <c r="W34" s="51" t="str">
        <f t="shared" si="3"/>
        <v>-</v>
      </c>
      <c r="X34" s="51" t="str">
        <f t="shared" si="4"/>
        <v>-</v>
      </c>
      <c r="Y34" s="51" t="str">
        <f t="shared" si="5"/>
        <v>-</v>
      </c>
      <c r="Z34" s="51" t="str">
        <f t="shared" si="6"/>
        <v>-</v>
      </c>
      <c r="AA34" s="127" t="str">
        <f t="shared" si="7"/>
        <v>-</v>
      </c>
    </row>
    <row r="35" spans="3:27" x14ac:dyDescent="0.3">
      <c r="C35" s="83" t="s">
        <v>195</v>
      </c>
      <c r="D35" s="134">
        <f t="shared" si="8"/>
        <v>2.234083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2.234083</v>
      </c>
      <c r="K35" s="60">
        <v>0</v>
      </c>
      <c r="L35" s="69">
        <f t="shared" si="9"/>
        <v>0.221383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0.221383</v>
      </c>
      <c r="S35" s="61">
        <v>0</v>
      </c>
      <c r="T35" s="104">
        <f t="shared" si="0"/>
        <v>9.0914839892855372</v>
      </c>
      <c r="U35" s="51" t="str">
        <f t="shared" si="1"/>
        <v>-</v>
      </c>
      <c r="V35" s="51" t="str">
        <f t="shared" si="2"/>
        <v>-</v>
      </c>
      <c r="W35" s="51" t="str">
        <f t="shared" si="3"/>
        <v>-</v>
      </c>
      <c r="X35" s="51" t="str">
        <f t="shared" si="4"/>
        <v>-</v>
      </c>
      <c r="Y35" s="51" t="str">
        <f t="shared" si="5"/>
        <v>-</v>
      </c>
      <c r="Z35" s="51">
        <f t="shared" si="6"/>
        <v>9.0914839892855372</v>
      </c>
      <c r="AA35" s="127" t="str">
        <f t="shared" si="7"/>
        <v>-</v>
      </c>
    </row>
    <row r="36" spans="3:27" x14ac:dyDescent="0.3">
      <c r="C36" s="83" t="s">
        <v>196</v>
      </c>
      <c r="D36" s="134">
        <f t="shared" si="8"/>
        <v>1.014438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1.014438</v>
      </c>
      <c r="K36" s="60">
        <v>0</v>
      </c>
      <c r="L36" s="69">
        <f t="shared" si="9"/>
        <v>6.5900869999999996</v>
      </c>
      <c r="M36" s="16">
        <v>1.698814</v>
      </c>
      <c r="N36" s="16">
        <v>1.5334700000000001</v>
      </c>
      <c r="O36" s="16">
        <v>0</v>
      </c>
      <c r="P36" s="16">
        <v>0</v>
      </c>
      <c r="Q36" s="16">
        <v>1.7346889999999999</v>
      </c>
      <c r="R36" s="16">
        <v>1.6231139999999999</v>
      </c>
      <c r="S36" s="61">
        <v>0</v>
      </c>
      <c r="T36" s="104">
        <f t="shared" si="0"/>
        <v>-0.84606606862701506</v>
      </c>
      <c r="U36" s="51">
        <f t="shared" si="1"/>
        <v>-1</v>
      </c>
      <c r="V36" s="51">
        <f t="shared" si="2"/>
        <v>-1</v>
      </c>
      <c r="W36" s="51" t="str">
        <f t="shared" si="3"/>
        <v>-</v>
      </c>
      <c r="X36" s="51" t="str">
        <f t="shared" si="4"/>
        <v>-</v>
      </c>
      <c r="Y36" s="51">
        <f t="shared" si="5"/>
        <v>-1</v>
      </c>
      <c r="Z36" s="51">
        <f t="shared" si="6"/>
        <v>-0.37500508282227862</v>
      </c>
      <c r="AA36" s="127" t="str">
        <f t="shared" si="7"/>
        <v>-</v>
      </c>
    </row>
    <row r="37" spans="3:27" x14ac:dyDescent="0.3">
      <c r="C37" s="83" t="s">
        <v>197</v>
      </c>
      <c r="D37" s="134">
        <f t="shared" si="8"/>
        <v>4017.2482369999998</v>
      </c>
      <c r="E37" s="26">
        <v>828.43965000000003</v>
      </c>
      <c r="F37" s="26">
        <v>522.15933099999995</v>
      </c>
      <c r="G37" s="26">
        <v>973.82569999999998</v>
      </c>
      <c r="H37" s="26">
        <v>330.38325099999997</v>
      </c>
      <c r="I37" s="26">
        <v>433.78904499999999</v>
      </c>
      <c r="J37" s="26">
        <v>457.87759</v>
      </c>
      <c r="K37" s="60">
        <v>470.77366999999998</v>
      </c>
      <c r="L37" s="69">
        <f t="shared" si="9"/>
        <v>4498.6037539999998</v>
      </c>
      <c r="M37" s="16">
        <v>706.78209100000004</v>
      </c>
      <c r="N37" s="16">
        <v>637.230908</v>
      </c>
      <c r="O37" s="16">
        <v>546.72755800000004</v>
      </c>
      <c r="P37" s="16">
        <v>673.52215699999999</v>
      </c>
      <c r="Q37" s="16">
        <v>694.51858400000003</v>
      </c>
      <c r="R37" s="16">
        <v>583.76528699999994</v>
      </c>
      <c r="S37" s="61">
        <v>656.05716900000004</v>
      </c>
      <c r="T37" s="104">
        <f t="shared" si="0"/>
        <v>-0.10700109263279645</v>
      </c>
      <c r="U37" s="51">
        <f t="shared" si="1"/>
        <v>0.17212880822697585</v>
      </c>
      <c r="V37" s="51">
        <f t="shared" si="2"/>
        <v>-0.18058065852637528</v>
      </c>
      <c r="W37" s="51">
        <f t="shared" si="3"/>
        <v>0.78119007492942205</v>
      </c>
      <c r="X37" s="51">
        <f t="shared" si="4"/>
        <v>-0.50946936553417643</v>
      </c>
      <c r="Y37" s="51">
        <f t="shared" si="5"/>
        <v>-0.37541045697921893</v>
      </c>
      <c r="Z37" s="51">
        <f t="shared" si="6"/>
        <v>-0.21564779510433607</v>
      </c>
      <c r="AA37" s="127">
        <f t="shared" si="7"/>
        <v>-0.28241974595357255</v>
      </c>
    </row>
    <row r="38" spans="3:27" x14ac:dyDescent="0.3">
      <c r="C38" s="83" t="s">
        <v>198</v>
      </c>
      <c r="D38" s="134">
        <f t="shared" si="8"/>
        <v>908.46486699999991</v>
      </c>
      <c r="E38" s="26">
        <v>138.76223400000001</v>
      </c>
      <c r="F38" s="26">
        <v>224.32735299999999</v>
      </c>
      <c r="G38" s="26">
        <v>179.37691899999999</v>
      </c>
      <c r="H38" s="26">
        <v>71.394952000000004</v>
      </c>
      <c r="I38" s="26">
        <v>92.562192999999994</v>
      </c>
      <c r="J38" s="26">
        <v>94.091719999999995</v>
      </c>
      <c r="K38" s="60">
        <v>107.949496</v>
      </c>
      <c r="L38" s="69">
        <f t="shared" si="9"/>
        <v>698.98900900000001</v>
      </c>
      <c r="M38" s="16">
        <v>79.051255999999995</v>
      </c>
      <c r="N38" s="16">
        <v>96.382881999999995</v>
      </c>
      <c r="O38" s="16">
        <v>87.988012999999995</v>
      </c>
      <c r="P38" s="16">
        <v>118.809303</v>
      </c>
      <c r="Q38" s="16">
        <v>67.242288000000002</v>
      </c>
      <c r="R38" s="16">
        <v>137.435033</v>
      </c>
      <c r="S38" s="61">
        <v>112.080234</v>
      </c>
      <c r="T38" s="104">
        <f t="shared" si="0"/>
        <v>0.29968405125523212</v>
      </c>
      <c r="U38" s="51">
        <f t="shared" si="1"/>
        <v>0.75534508901414554</v>
      </c>
      <c r="V38" s="51">
        <f t="shared" si="2"/>
        <v>1.3274605235398544</v>
      </c>
      <c r="W38" s="51">
        <f t="shared" si="3"/>
        <v>1.0386517763504899</v>
      </c>
      <c r="X38" s="51">
        <f t="shared" si="4"/>
        <v>-0.3990794475075744</v>
      </c>
      <c r="Y38" s="51">
        <f t="shared" si="5"/>
        <v>0.37654734473044682</v>
      </c>
      <c r="Z38" s="51">
        <f t="shared" si="6"/>
        <v>-0.31537310432340793</v>
      </c>
      <c r="AA38" s="127">
        <f t="shared" si="7"/>
        <v>-3.6855187151019098E-2</v>
      </c>
    </row>
    <row r="39" spans="3:27" x14ac:dyDescent="0.3">
      <c r="C39" s="83" t="s">
        <v>293</v>
      </c>
      <c r="D39" s="134">
        <f t="shared" si="8"/>
        <v>370.15479799999997</v>
      </c>
      <c r="E39" s="26">
        <v>112.194638</v>
      </c>
      <c r="F39" s="26">
        <v>0</v>
      </c>
      <c r="G39" s="26">
        <v>0.12195300000000001</v>
      </c>
      <c r="H39" s="26">
        <v>124.048125</v>
      </c>
      <c r="I39" s="26">
        <v>0</v>
      </c>
      <c r="J39" s="26">
        <v>133.215082</v>
      </c>
      <c r="K39" s="60">
        <v>0.57499999999999996</v>
      </c>
      <c r="L39" s="69">
        <f t="shared" si="9"/>
        <v>125.289075</v>
      </c>
      <c r="M39" s="16">
        <v>123.95837</v>
      </c>
      <c r="N39" s="16">
        <v>0</v>
      </c>
      <c r="O39" s="16">
        <v>1.330705</v>
      </c>
      <c r="P39" s="16">
        <v>0</v>
      </c>
      <c r="Q39" s="16">
        <v>0</v>
      </c>
      <c r="R39" s="16">
        <v>0</v>
      </c>
      <c r="S39" s="61">
        <v>0</v>
      </c>
      <c r="T39" s="104">
        <f t="shared" ref="T39:T70" si="10">IF(ISERROR(D39/L39-1),"-",(D39/L39-1))</f>
        <v>1.9544060246274464</v>
      </c>
      <c r="U39" s="51">
        <f t="shared" ref="U39:U70" si="11">IF(ISERROR(E39/M39-1),"-",(E39/M39-1))</f>
        <v>-9.4900667054592658E-2</v>
      </c>
      <c r="V39" s="51" t="str">
        <f t="shared" ref="V39:V70" si="12">IF(ISERROR(F39/N39-1),"-",(F39/N39-1))</f>
        <v>-</v>
      </c>
      <c r="W39" s="51">
        <f t="shared" ref="W39:W70" si="13">IF(ISERROR(G39/O39-1),"-",(G39/O39-1))</f>
        <v>-0.90835459399340945</v>
      </c>
      <c r="X39" s="51" t="str">
        <f t="shared" ref="X39:X70" si="14">IF(ISERROR(H39/P39-1),"-",(H39/P39-1))</f>
        <v>-</v>
      </c>
      <c r="Y39" s="51" t="str">
        <f t="shared" ref="Y39:Y70" si="15">IF(ISERROR(I39/Q39-1),"-",(I39/Q39-1))</f>
        <v>-</v>
      </c>
      <c r="Z39" s="51" t="str">
        <f t="shared" ref="Z39:Z70" si="16">IF(ISERROR(J39/R39-1),"-",(J39/R39-1))</f>
        <v>-</v>
      </c>
      <c r="AA39" s="127" t="str">
        <f t="shared" ref="AA39:AA70" si="17">IF(ISERROR(K39/S39-1),"-",(K39/S39-1))</f>
        <v>-</v>
      </c>
    </row>
    <row r="40" spans="3:27" x14ac:dyDescent="0.3">
      <c r="C40" s="83" t="s">
        <v>199</v>
      </c>
      <c r="D40" s="134">
        <f t="shared" si="8"/>
        <v>8.8890130000000003</v>
      </c>
      <c r="E40" s="26">
        <v>0</v>
      </c>
      <c r="F40" s="26">
        <v>0</v>
      </c>
      <c r="G40" s="26">
        <v>3.042548</v>
      </c>
      <c r="H40" s="26">
        <v>0</v>
      </c>
      <c r="I40" s="26">
        <v>4.4036549999999997</v>
      </c>
      <c r="J40" s="26">
        <v>1.4428099999999999</v>
      </c>
      <c r="K40" s="60">
        <v>0</v>
      </c>
      <c r="L40" s="69">
        <f t="shared" si="9"/>
        <v>17.492041</v>
      </c>
      <c r="M40" s="16">
        <v>0</v>
      </c>
      <c r="N40" s="16">
        <v>0</v>
      </c>
      <c r="O40" s="16">
        <v>3.4780359999999999</v>
      </c>
      <c r="P40" s="16">
        <v>1.5320119999999999</v>
      </c>
      <c r="Q40" s="16">
        <v>6.5132370000000002</v>
      </c>
      <c r="R40" s="16">
        <v>0.867483</v>
      </c>
      <c r="S40" s="61">
        <v>5.1012729999999999</v>
      </c>
      <c r="T40" s="104">
        <f t="shared" si="10"/>
        <v>-0.49182528213831656</v>
      </c>
      <c r="U40" s="51" t="str">
        <f t="shared" si="11"/>
        <v>-</v>
      </c>
      <c r="V40" s="51" t="str">
        <f t="shared" si="12"/>
        <v>-</v>
      </c>
      <c r="W40" s="51">
        <f t="shared" si="13"/>
        <v>-0.12521089488435422</v>
      </c>
      <c r="X40" s="51">
        <f t="shared" si="14"/>
        <v>-1</v>
      </c>
      <c r="Y40" s="51">
        <f t="shared" si="15"/>
        <v>-0.32389148437251714</v>
      </c>
      <c r="Z40" s="51">
        <f t="shared" si="16"/>
        <v>0.66321414944154511</v>
      </c>
      <c r="AA40" s="127">
        <f t="shared" si="17"/>
        <v>-1</v>
      </c>
    </row>
    <row r="41" spans="3:27" x14ac:dyDescent="0.3">
      <c r="C41" s="83" t="s">
        <v>200</v>
      </c>
      <c r="D41" s="134">
        <f t="shared" si="8"/>
        <v>444.16196999999994</v>
      </c>
      <c r="E41" s="26">
        <v>97.178989999999999</v>
      </c>
      <c r="F41" s="26">
        <v>80.720791000000006</v>
      </c>
      <c r="G41" s="26">
        <v>111.369101</v>
      </c>
      <c r="H41" s="26">
        <v>16.590990999999999</v>
      </c>
      <c r="I41" s="26">
        <v>22.854229</v>
      </c>
      <c r="J41" s="26">
        <v>68.091308999999995</v>
      </c>
      <c r="K41" s="60">
        <v>47.356558999999997</v>
      </c>
      <c r="L41" s="69">
        <f t="shared" si="9"/>
        <v>1027.756562</v>
      </c>
      <c r="M41" s="16">
        <v>209.92117999999999</v>
      </c>
      <c r="N41" s="16">
        <v>76.130339000000006</v>
      </c>
      <c r="O41" s="16">
        <v>77.303426000000002</v>
      </c>
      <c r="P41" s="16">
        <v>70.565134</v>
      </c>
      <c r="Q41" s="16">
        <v>175.86484100000001</v>
      </c>
      <c r="R41" s="16">
        <v>316.12298900000002</v>
      </c>
      <c r="S41" s="61">
        <v>101.848653</v>
      </c>
      <c r="T41" s="104">
        <f t="shared" si="10"/>
        <v>-0.56783348662287603</v>
      </c>
      <c r="U41" s="51">
        <f t="shared" si="11"/>
        <v>-0.53706915138339073</v>
      </c>
      <c r="V41" s="51">
        <f t="shared" si="12"/>
        <v>6.0297275176983023E-2</v>
      </c>
      <c r="W41" s="51">
        <f t="shared" si="13"/>
        <v>0.44067484150055658</v>
      </c>
      <c r="X41" s="51">
        <f t="shared" si="14"/>
        <v>-0.76488401481672241</v>
      </c>
      <c r="Y41" s="51">
        <f t="shared" si="15"/>
        <v>-0.87004662859246551</v>
      </c>
      <c r="Z41" s="51">
        <f t="shared" si="16"/>
        <v>-0.78460500700883862</v>
      </c>
      <c r="AA41" s="127">
        <f t="shared" si="17"/>
        <v>-0.53503009018685799</v>
      </c>
    </row>
    <row r="42" spans="3:27" x14ac:dyDescent="0.3">
      <c r="C42" s="83" t="s">
        <v>274</v>
      </c>
      <c r="D42" s="134">
        <f t="shared" si="8"/>
        <v>2.5689519999999999</v>
      </c>
      <c r="E42" s="26">
        <v>0</v>
      </c>
      <c r="F42" s="26">
        <v>0</v>
      </c>
      <c r="G42" s="26">
        <v>2.5689519999999999</v>
      </c>
      <c r="H42" s="26">
        <v>0</v>
      </c>
      <c r="I42" s="26">
        <v>0</v>
      </c>
      <c r="J42" s="26">
        <v>0</v>
      </c>
      <c r="K42" s="60">
        <v>0</v>
      </c>
      <c r="L42" s="69">
        <f t="shared" si="9"/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61">
        <v>0</v>
      </c>
      <c r="T42" s="104" t="str">
        <f t="shared" si="10"/>
        <v>-</v>
      </c>
      <c r="U42" s="51" t="str">
        <f t="shared" si="11"/>
        <v>-</v>
      </c>
      <c r="V42" s="51" t="str">
        <f t="shared" si="12"/>
        <v>-</v>
      </c>
      <c r="W42" s="51" t="str">
        <f t="shared" si="13"/>
        <v>-</v>
      </c>
      <c r="X42" s="51" t="str">
        <f t="shared" si="14"/>
        <v>-</v>
      </c>
      <c r="Y42" s="51" t="str">
        <f t="shared" si="15"/>
        <v>-</v>
      </c>
      <c r="Z42" s="51" t="str">
        <f t="shared" si="16"/>
        <v>-</v>
      </c>
      <c r="AA42" s="127" t="str">
        <f t="shared" si="17"/>
        <v>-</v>
      </c>
    </row>
    <row r="43" spans="3:27" x14ac:dyDescent="0.3">
      <c r="C43" s="83" t="s">
        <v>201</v>
      </c>
      <c r="D43" s="134">
        <f t="shared" si="8"/>
        <v>5.1284039999999997</v>
      </c>
      <c r="E43" s="26">
        <v>0</v>
      </c>
      <c r="F43" s="26">
        <v>0</v>
      </c>
      <c r="G43" s="26">
        <v>0</v>
      </c>
      <c r="H43" s="26">
        <v>2.55185</v>
      </c>
      <c r="I43" s="26">
        <v>0</v>
      </c>
      <c r="J43" s="26">
        <v>0</v>
      </c>
      <c r="K43" s="60">
        <v>2.5765539999999998</v>
      </c>
      <c r="L43" s="69">
        <f t="shared" si="9"/>
        <v>27.072631999999999</v>
      </c>
      <c r="M43" s="16">
        <v>0.24710599999999999</v>
      </c>
      <c r="N43" s="16">
        <v>0</v>
      </c>
      <c r="O43" s="16">
        <v>9.2099969999999995</v>
      </c>
      <c r="P43" s="16">
        <v>2.5887479999999998</v>
      </c>
      <c r="Q43" s="16">
        <v>9.9404610000000009</v>
      </c>
      <c r="R43" s="16">
        <v>0</v>
      </c>
      <c r="S43" s="61">
        <v>5.0863199999999997</v>
      </c>
      <c r="T43" s="104">
        <f t="shared" si="10"/>
        <v>-0.81056869535256126</v>
      </c>
      <c r="U43" s="51">
        <f t="shared" si="11"/>
        <v>-1</v>
      </c>
      <c r="V43" s="51" t="str">
        <f t="shared" si="12"/>
        <v>-</v>
      </c>
      <c r="W43" s="51">
        <f t="shared" si="13"/>
        <v>-1</v>
      </c>
      <c r="X43" s="51">
        <f t="shared" si="14"/>
        <v>-1.4253222020837786E-2</v>
      </c>
      <c r="Y43" s="51">
        <f t="shared" si="15"/>
        <v>-1</v>
      </c>
      <c r="Z43" s="51" t="str">
        <f t="shared" si="16"/>
        <v>-</v>
      </c>
      <c r="AA43" s="127">
        <f t="shared" si="17"/>
        <v>-0.49343454599789238</v>
      </c>
    </row>
    <row r="44" spans="3:27" x14ac:dyDescent="0.3">
      <c r="C44" s="83" t="s">
        <v>202</v>
      </c>
      <c r="D44" s="134">
        <f t="shared" si="8"/>
        <v>23.583696</v>
      </c>
      <c r="E44" s="26">
        <v>3.4674939999999999</v>
      </c>
      <c r="F44" s="26">
        <v>0</v>
      </c>
      <c r="G44" s="26">
        <v>10.625888</v>
      </c>
      <c r="H44" s="26">
        <v>0</v>
      </c>
      <c r="I44" s="26">
        <v>7.6628720000000001</v>
      </c>
      <c r="J44" s="26">
        <v>1.827442</v>
      </c>
      <c r="K44" s="60">
        <v>0</v>
      </c>
      <c r="L44" s="69">
        <f t="shared" si="9"/>
        <v>13.971583000000001</v>
      </c>
      <c r="M44" s="16">
        <v>2.8688660000000001</v>
      </c>
      <c r="N44" s="16">
        <v>2.7240160000000002</v>
      </c>
      <c r="O44" s="16">
        <v>2.7618149999999999</v>
      </c>
      <c r="P44" s="16">
        <v>0</v>
      </c>
      <c r="Q44" s="16">
        <v>2.7618149999999999</v>
      </c>
      <c r="R44" s="16">
        <v>2.8550710000000001</v>
      </c>
      <c r="S44" s="61">
        <v>0</v>
      </c>
      <c r="T44" s="104">
        <f t="shared" si="10"/>
        <v>0.68797594374238047</v>
      </c>
      <c r="U44" s="51">
        <f t="shared" si="11"/>
        <v>0.20866363225051288</v>
      </c>
      <c r="V44" s="51">
        <f t="shared" si="12"/>
        <v>-1</v>
      </c>
      <c r="W44" s="51">
        <f t="shared" si="13"/>
        <v>2.8474293173148819</v>
      </c>
      <c r="X44" s="51" t="str">
        <f t="shared" si="14"/>
        <v>-</v>
      </c>
      <c r="Y44" s="51">
        <f t="shared" si="15"/>
        <v>1.7745783117261658</v>
      </c>
      <c r="Z44" s="51">
        <f t="shared" si="16"/>
        <v>-0.35993115407637855</v>
      </c>
      <c r="AA44" s="127" t="str">
        <f t="shared" si="17"/>
        <v>-</v>
      </c>
    </row>
    <row r="45" spans="3:27" x14ac:dyDescent="0.3">
      <c r="C45" s="83" t="s">
        <v>203</v>
      </c>
      <c r="D45" s="134">
        <f t="shared" si="8"/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61">
        <v>0</v>
      </c>
      <c r="L45" s="69">
        <f t="shared" si="9"/>
        <v>138.64730400000002</v>
      </c>
      <c r="M45" s="16">
        <v>33.879693000000003</v>
      </c>
      <c r="N45" s="16">
        <v>31.322012999999998</v>
      </c>
      <c r="O45" s="16">
        <v>0</v>
      </c>
      <c r="P45" s="16">
        <v>35.187206000000003</v>
      </c>
      <c r="Q45" s="16">
        <v>38.258392000000001</v>
      </c>
      <c r="R45" s="16">
        <v>0</v>
      </c>
      <c r="S45" s="61">
        <v>0</v>
      </c>
      <c r="T45" s="104">
        <f t="shared" si="10"/>
        <v>-1</v>
      </c>
      <c r="U45" s="51">
        <f t="shared" si="11"/>
        <v>-1</v>
      </c>
      <c r="V45" s="51">
        <f t="shared" si="12"/>
        <v>-1</v>
      </c>
      <c r="W45" s="51" t="str">
        <f t="shared" si="13"/>
        <v>-</v>
      </c>
      <c r="X45" s="51">
        <f t="shared" si="14"/>
        <v>-1</v>
      </c>
      <c r="Y45" s="51">
        <f t="shared" si="15"/>
        <v>-1</v>
      </c>
      <c r="Z45" s="51" t="str">
        <f t="shared" si="16"/>
        <v>-</v>
      </c>
      <c r="AA45" s="127" t="str">
        <f t="shared" si="17"/>
        <v>-</v>
      </c>
    </row>
    <row r="46" spans="3:27" x14ac:dyDescent="0.3">
      <c r="C46" s="83" t="s">
        <v>204</v>
      </c>
      <c r="D46" s="134">
        <f t="shared" si="8"/>
        <v>3.6809859999999999</v>
      </c>
      <c r="E46" s="26">
        <v>0</v>
      </c>
      <c r="F46" s="26">
        <v>0</v>
      </c>
      <c r="G46" s="26">
        <v>2.28349</v>
      </c>
      <c r="H46" s="26">
        <v>0</v>
      </c>
      <c r="I46" s="26">
        <v>0</v>
      </c>
      <c r="J46" s="26">
        <v>0</v>
      </c>
      <c r="K46" s="60">
        <v>1.3974960000000001</v>
      </c>
      <c r="L46" s="69">
        <f t="shared" si="9"/>
        <v>10.762238999999999</v>
      </c>
      <c r="M46" s="16">
        <v>0.48362699999999997</v>
      </c>
      <c r="N46" s="16">
        <v>3.0748829999999998</v>
      </c>
      <c r="O46" s="16">
        <v>0</v>
      </c>
      <c r="P46" s="16">
        <v>1.5239529999999999</v>
      </c>
      <c r="Q46" s="16">
        <v>1.234051</v>
      </c>
      <c r="R46" s="16">
        <v>2.1286610000000001</v>
      </c>
      <c r="S46" s="61">
        <v>2.3170639999999998</v>
      </c>
      <c r="T46" s="104">
        <f t="shared" si="10"/>
        <v>-0.65797210041516452</v>
      </c>
      <c r="U46" s="51">
        <f t="shared" si="11"/>
        <v>-1</v>
      </c>
      <c r="V46" s="51">
        <f t="shared" si="12"/>
        <v>-1</v>
      </c>
      <c r="W46" s="51" t="str">
        <f t="shared" si="13"/>
        <v>-</v>
      </c>
      <c r="X46" s="51">
        <f t="shared" si="14"/>
        <v>-1</v>
      </c>
      <c r="Y46" s="51">
        <f t="shared" si="15"/>
        <v>-1</v>
      </c>
      <c r="Z46" s="51">
        <f t="shared" si="16"/>
        <v>-1</v>
      </c>
      <c r="AA46" s="127">
        <f t="shared" si="17"/>
        <v>-0.39686776023450354</v>
      </c>
    </row>
    <row r="47" spans="3:27" x14ac:dyDescent="0.3">
      <c r="C47" s="83" t="s">
        <v>282</v>
      </c>
      <c r="D47" s="134">
        <f t="shared" si="8"/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61">
        <v>0</v>
      </c>
      <c r="L47" s="69">
        <f t="shared" si="9"/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61">
        <v>0</v>
      </c>
      <c r="T47" s="104" t="str">
        <f t="shared" si="10"/>
        <v>-</v>
      </c>
      <c r="U47" s="51" t="str">
        <f t="shared" si="11"/>
        <v>-</v>
      </c>
      <c r="V47" s="51" t="str">
        <f t="shared" si="12"/>
        <v>-</v>
      </c>
      <c r="W47" s="51" t="str">
        <f t="shared" si="13"/>
        <v>-</v>
      </c>
      <c r="X47" s="51" t="str">
        <f t="shared" si="14"/>
        <v>-</v>
      </c>
      <c r="Y47" s="51" t="str">
        <f t="shared" si="15"/>
        <v>-</v>
      </c>
      <c r="Z47" s="51" t="str">
        <f t="shared" si="16"/>
        <v>-</v>
      </c>
      <c r="AA47" s="127" t="str">
        <f t="shared" si="17"/>
        <v>-</v>
      </c>
    </row>
    <row r="48" spans="3:27" x14ac:dyDescent="0.3">
      <c r="C48" s="83" t="s">
        <v>205</v>
      </c>
      <c r="D48" s="134">
        <f t="shared" si="8"/>
        <v>4.312195</v>
      </c>
      <c r="E48" s="26">
        <v>0</v>
      </c>
      <c r="F48" s="26">
        <v>4.312195</v>
      </c>
      <c r="G48" s="26">
        <v>0</v>
      </c>
      <c r="H48" s="26">
        <v>0</v>
      </c>
      <c r="I48" s="26">
        <v>0</v>
      </c>
      <c r="J48" s="26">
        <v>0</v>
      </c>
      <c r="K48" s="60">
        <v>0</v>
      </c>
      <c r="L48" s="69">
        <f t="shared" si="9"/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61">
        <v>0</v>
      </c>
      <c r="T48" s="104" t="str">
        <f t="shared" si="10"/>
        <v>-</v>
      </c>
      <c r="U48" s="51" t="str">
        <f t="shared" si="11"/>
        <v>-</v>
      </c>
      <c r="V48" s="51" t="str">
        <f t="shared" si="12"/>
        <v>-</v>
      </c>
      <c r="W48" s="51" t="str">
        <f t="shared" si="13"/>
        <v>-</v>
      </c>
      <c r="X48" s="51" t="str">
        <f t="shared" si="14"/>
        <v>-</v>
      </c>
      <c r="Y48" s="51" t="str">
        <f t="shared" si="15"/>
        <v>-</v>
      </c>
      <c r="Z48" s="51" t="str">
        <f t="shared" si="16"/>
        <v>-</v>
      </c>
      <c r="AA48" s="127" t="str">
        <f t="shared" si="17"/>
        <v>-</v>
      </c>
    </row>
    <row r="49" spans="3:27" x14ac:dyDescent="0.3">
      <c r="C49" s="83" t="s">
        <v>206</v>
      </c>
      <c r="D49" s="134">
        <f t="shared" si="8"/>
        <v>2.104797</v>
      </c>
      <c r="E49" s="26">
        <v>0</v>
      </c>
      <c r="F49" s="26">
        <v>0</v>
      </c>
      <c r="G49" s="26">
        <v>1.3636820000000001</v>
      </c>
      <c r="H49" s="26">
        <v>0.33315800000000001</v>
      </c>
      <c r="I49" s="26">
        <v>0</v>
      </c>
      <c r="J49" s="26">
        <v>0</v>
      </c>
      <c r="K49" s="60">
        <v>0.40795700000000001</v>
      </c>
      <c r="L49" s="69">
        <f t="shared" si="9"/>
        <v>2.4634830000000001</v>
      </c>
      <c r="M49" s="16">
        <v>0</v>
      </c>
      <c r="N49" s="16">
        <v>1.3539890000000001</v>
      </c>
      <c r="O49" s="16">
        <v>0</v>
      </c>
      <c r="P49" s="16">
        <v>8.3685999999999997E-2</v>
      </c>
      <c r="Q49" s="16">
        <v>1.0258080000000001</v>
      </c>
      <c r="R49" s="16">
        <v>0</v>
      </c>
      <c r="S49" s="61">
        <v>0</v>
      </c>
      <c r="T49" s="104">
        <f t="shared" si="10"/>
        <v>-0.14560116712800542</v>
      </c>
      <c r="U49" s="51" t="str">
        <f t="shared" si="11"/>
        <v>-</v>
      </c>
      <c r="V49" s="51">
        <f t="shared" si="12"/>
        <v>-1</v>
      </c>
      <c r="W49" s="51" t="str">
        <f t="shared" si="13"/>
        <v>-</v>
      </c>
      <c r="X49" s="51">
        <f t="shared" si="14"/>
        <v>2.9810482040006696</v>
      </c>
      <c r="Y49" s="51">
        <f t="shared" si="15"/>
        <v>-1</v>
      </c>
      <c r="Z49" s="51" t="str">
        <f t="shared" si="16"/>
        <v>-</v>
      </c>
      <c r="AA49" s="127" t="str">
        <f t="shared" si="17"/>
        <v>-</v>
      </c>
    </row>
    <row r="50" spans="3:27" x14ac:dyDescent="0.3">
      <c r="C50" s="83" t="s">
        <v>283</v>
      </c>
      <c r="D50" s="134">
        <f t="shared" si="8"/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61">
        <v>0</v>
      </c>
      <c r="L50" s="69">
        <f t="shared" si="9"/>
        <v>0.16212199999999999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61">
        <v>0.16212199999999999</v>
      </c>
      <c r="T50" s="104">
        <f t="shared" si="10"/>
        <v>-1</v>
      </c>
      <c r="U50" s="51" t="str">
        <f t="shared" si="11"/>
        <v>-</v>
      </c>
      <c r="V50" s="51" t="str">
        <f t="shared" si="12"/>
        <v>-</v>
      </c>
      <c r="W50" s="51" t="str">
        <f t="shared" si="13"/>
        <v>-</v>
      </c>
      <c r="X50" s="51" t="str">
        <f t="shared" si="14"/>
        <v>-</v>
      </c>
      <c r="Y50" s="51" t="str">
        <f t="shared" si="15"/>
        <v>-</v>
      </c>
      <c r="Z50" s="51" t="str">
        <f t="shared" si="16"/>
        <v>-</v>
      </c>
      <c r="AA50" s="127">
        <f t="shared" si="17"/>
        <v>-1</v>
      </c>
    </row>
    <row r="51" spans="3:27" x14ac:dyDescent="0.3">
      <c r="C51" s="83" t="s">
        <v>275</v>
      </c>
      <c r="D51" s="134">
        <f t="shared" si="8"/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61">
        <v>0</v>
      </c>
      <c r="L51" s="69">
        <f t="shared" si="9"/>
        <v>50.827757999999996</v>
      </c>
      <c r="M51" s="16">
        <v>50.767969999999998</v>
      </c>
      <c r="N51" s="16">
        <v>0</v>
      </c>
      <c r="O51" s="16">
        <v>0</v>
      </c>
      <c r="P51" s="16">
        <v>0</v>
      </c>
      <c r="Q51" s="16">
        <v>0</v>
      </c>
      <c r="R51" s="16">
        <v>5.9788000000000001E-2</v>
      </c>
      <c r="S51" s="61">
        <v>0</v>
      </c>
      <c r="T51" s="104">
        <f t="shared" si="10"/>
        <v>-1</v>
      </c>
      <c r="U51" s="51">
        <f t="shared" si="11"/>
        <v>-1</v>
      </c>
      <c r="V51" s="51" t="str">
        <f t="shared" si="12"/>
        <v>-</v>
      </c>
      <c r="W51" s="51" t="str">
        <f t="shared" si="13"/>
        <v>-</v>
      </c>
      <c r="X51" s="51" t="str">
        <f t="shared" si="14"/>
        <v>-</v>
      </c>
      <c r="Y51" s="51" t="str">
        <f t="shared" si="15"/>
        <v>-</v>
      </c>
      <c r="Z51" s="51">
        <f t="shared" si="16"/>
        <v>-1</v>
      </c>
      <c r="AA51" s="127" t="str">
        <f t="shared" si="17"/>
        <v>-</v>
      </c>
    </row>
    <row r="52" spans="3:27" x14ac:dyDescent="0.3">
      <c r="C52" s="83" t="s">
        <v>207</v>
      </c>
      <c r="D52" s="134">
        <f t="shared" si="8"/>
        <v>772.4879820000001</v>
      </c>
      <c r="E52" s="26">
        <v>148.119765</v>
      </c>
      <c r="F52" s="26">
        <v>138.23916299999999</v>
      </c>
      <c r="G52" s="26">
        <v>133.66629900000001</v>
      </c>
      <c r="H52" s="26">
        <v>30.856104999999999</v>
      </c>
      <c r="I52" s="26">
        <v>61.060600000000001</v>
      </c>
      <c r="J52" s="26">
        <v>87.164400000000001</v>
      </c>
      <c r="K52" s="60">
        <v>173.38165000000001</v>
      </c>
      <c r="L52" s="69">
        <f t="shared" si="9"/>
        <v>915.730099</v>
      </c>
      <c r="M52" s="16">
        <v>145.74010000000001</v>
      </c>
      <c r="N52" s="16">
        <v>121.74464500000001</v>
      </c>
      <c r="O52" s="16">
        <v>76.453757999999993</v>
      </c>
      <c r="P52" s="16">
        <v>133.460463</v>
      </c>
      <c r="Q52" s="16">
        <v>133.53133099999999</v>
      </c>
      <c r="R52" s="16">
        <v>146.72148300000001</v>
      </c>
      <c r="S52" s="61">
        <v>158.07831899999999</v>
      </c>
      <c r="T52" s="104">
        <f t="shared" si="10"/>
        <v>-0.15642394757628242</v>
      </c>
      <c r="U52" s="51">
        <f t="shared" si="11"/>
        <v>1.6328141671372531E-2</v>
      </c>
      <c r="V52" s="51">
        <f t="shared" si="12"/>
        <v>0.13548454636341489</v>
      </c>
      <c r="W52" s="51">
        <f t="shared" si="13"/>
        <v>0.7483286956280164</v>
      </c>
      <c r="X52" s="51">
        <f t="shared" si="14"/>
        <v>-0.76879965567030895</v>
      </c>
      <c r="Y52" s="51">
        <f t="shared" si="15"/>
        <v>-0.54272454604679998</v>
      </c>
      <c r="Z52" s="51">
        <f t="shared" si="16"/>
        <v>-0.40591930903533735</v>
      </c>
      <c r="AA52" s="127">
        <f t="shared" si="17"/>
        <v>9.6808538304357983E-2</v>
      </c>
    </row>
    <row r="53" spans="3:27" x14ac:dyDescent="0.3">
      <c r="C53" s="83" t="s">
        <v>208</v>
      </c>
      <c r="D53" s="134">
        <f t="shared" si="8"/>
        <v>116.449567</v>
      </c>
      <c r="E53" s="26">
        <v>15.776281000000001</v>
      </c>
      <c r="F53" s="26">
        <v>16.684166000000001</v>
      </c>
      <c r="G53" s="26">
        <v>17.812291999999999</v>
      </c>
      <c r="H53" s="26">
        <v>11.980152</v>
      </c>
      <c r="I53" s="26">
        <v>9.5523500000000006</v>
      </c>
      <c r="J53" s="26">
        <v>31.169658999999999</v>
      </c>
      <c r="K53" s="60">
        <v>13.474667</v>
      </c>
      <c r="L53" s="69">
        <f t="shared" si="9"/>
        <v>122.68397800000001</v>
      </c>
      <c r="M53" s="16">
        <v>0.71341500000000002</v>
      </c>
      <c r="N53" s="16">
        <v>21.593561999999999</v>
      </c>
      <c r="O53" s="16">
        <v>15.085448</v>
      </c>
      <c r="P53" s="16">
        <v>14.211798</v>
      </c>
      <c r="Q53" s="16">
        <v>33.831293000000002</v>
      </c>
      <c r="R53" s="16">
        <v>14.063361</v>
      </c>
      <c r="S53" s="61">
        <v>23.185101</v>
      </c>
      <c r="T53" s="104">
        <f t="shared" si="10"/>
        <v>-5.0816831192089351E-2</v>
      </c>
      <c r="U53" s="51">
        <f t="shared" si="11"/>
        <v>21.113750061324755</v>
      </c>
      <c r="V53" s="51">
        <f t="shared" si="12"/>
        <v>-0.2273546161582789</v>
      </c>
      <c r="W53" s="51">
        <f t="shared" si="13"/>
        <v>0.18075989523148395</v>
      </c>
      <c r="X53" s="51">
        <f t="shared" si="14"/>
        <v>-0.15702770332086058</v>
      </c>
      <c r="Y53" s="51">
        <f t="shared" si="15"/>
        <v>-0.71764750463424498</v>
      </c>
      <c r="Z53" s="51">
        <f t="shared" si="16"/>
        <v>1.2163733832900969</v>
      </c>
      <c r="AA53" s="127">
        <f t="shared" si="17"/>
        <v>-0.41882215652198362</v>
      </c>
    </row>
    <row r="54" spans="3:27" x14ac:dyDescent="0.3">
      <c r="C54" s="83" t="s">
        <v>209</v>
      </c>
      <c r="D54" s="134">
        <f t="shared" si="8"/>
        <v>23.536947999999999</v>
      </c>
      <c r="E54" s="26">
        <v>0</v>
      </c>
      <c r="F54" s="26">
        <v>1.771066</v>
      </c>
      <c r="G54" s="26">
        <v>0</v>
      </c>
      <c r="H54" s="26">
        <v>12.386628</v>
      </c>
      <c r="I54" s="26">
        <v>1.7402260000000001</v>
      </c>
      <c r="J54" s="26">
        <v>6.936172</v>
      </c>
      <c r="K54" s="60">
        <v>0.70285600000000004</v>
      </c>
      <c r="L54" s="69">
        <f t="shared" si="9"/>
        <v>35.205463999999999</v>
      </c>
      <c r="M54" s="16">
        <v>4.0611230000000003</v>
      </c>
      <c r="N54" s="16">
        <v>1.615413</v>
      </c>
      <c r="O54" s="16">
        <v>11.918545999999999</v>
      </c>
      <c r="P54" s="16">
        <v>3.3940049999999999</v>
      </c>
      <c r="Q54" s="16">
        <v>3.502748</v>
      </c>
      <c r="R54" s="16">
        <v>3.2975850000000002</v>
      </c>
      <c r="S54" s="61">
        <v>7.4160440000000003</v>
      </c>
      <c r="T54" s="104">
        <f t="shared" si="10"/>
        <v>-0.33144048321590081</v>
      </c>
      <c r="U54" s="51">
        <f t="shared" si="11"/>
        <v>-1</v>
      </c>
      <c r="V54" s="51">
        <f t="shared" si="12"/>
        <v>9.6354925953920256E-2</v>
      </c>
      <c r="W54" s="51">
        <f t="shared" si="13"/>
        <v>-1</v>
      </c>
      <c r="X54" s="51">
        <f t="shared" si="14"/>
        <v>2.6495609169697749</v>
      </c>
      <c r="Y54" s="51">
        <f t="shared" si="15"/>
        <v>-0.50318264402691826</v>
      </c>
      <c r="Z54" s="51">
        <f t="shared" si="16"/>
        <v>1.1034096164314184</v>
      </c>
      <c r="AA54" s="127">
        <f t="shared" si="17"/>
        <v>-0.90522494203108828</v>
      </c>
    </row>
    <row r="55" spans="3:27" x14ac:dyDescent="0.3">
      <c r="C55" s="83" t="s">
        <v>210</v>
      </c>
      <c r="D55" s="134">
        <f t="shared" si="8"/>
        <v>138.20109400000001</v>
      </c>
      <c r="E55" s="26">
        <v>0</v>
      </c>
      <c r="F55" s="26">
        <v>0</v>
      </c>
      <c r="G55" s="26">
        <v>47.018096999999997</v>
      </c>
      <c r="H55" s="26">
        <v>0</v>
      </c>
      <c r="I55" s="26">
        <v>44.116703000000001</v>
      </c>
      <c r="J55" s="26">
        <v>47.066293999999999</v>
      </c>
      <c r="K55" s="60">
        <v>0</v>
      </c>
      <c r="L55" s="69">
        <f t="shared" si="9"/>
        <v>66.791891000000007</v>
      </c>
      <c r="M55" s="16">
        <v>0</v>
      </c>
      <c r="N55" s="16">
        <v>0</v>
      </c>
      <c r="O55" s="16">
        <v>59.553311000000001</v>
      </c>
      <c r="P55" s="16">
        <v>0</v>
      </c>
      <c r="Q55" s="16">
        <v>7.2385799999999998</v>
      </c>
      <c r="R55" s="16">
        <v>0</v>
      </c>
      <c r="S55" s="61">
        <v>0</v>
      </c>
      <c r="T55" s="104">
        <f t="shared" si="10"/>
        <v>1.0691298289488467</v>
      </c>
      <c r="U55" s="51" t="str">
        <f t="shared" si="11"/>
        <v>-</v>
      </c>
      <c r="V55" s="51" t="str">
        <f t="shared" si="12"/>
        <v>-</v>
      </c>
      <c r="W55" s="51">
        <f t="shared" si="13"/>
        <v>-0.21048727248767085</v>
      </c>
      <c r="X55" s="51" t="str">
        <f t="shared" si="14"/>
        <v>-</v>
      </c>
      <c r="Y55" s="51">
        <f t="shared" si="15"/>
        <v>5.0946626272003632</v>
      </c>
      <c r="Z55" s="51" t="str">
        <f t="shared" si="16"/>
        <v>-</v>
      </c>
      <c r="AA55" s="127" t="str">
        <f t="shared" si="17"/>
        <v>-</v>
      </c>
    </row>
    <row r="56" spans="3:27" x14ac:dyDescent="0.3">
      <c r="C56" s="83" t="s">
        <v>276</v>
      </c>
      <c r="D56" s="134">
        <f t="shared" si="8"/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61">
        <v>0</v>
      </c>
      <c r="L56" s="69">
        <f t="shared" si="9"/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61">
        <v>0</v>
      </c>
      <c r="T56" s="104" t="str">
        <f t="shared" si="10"/>
        <v>-</v>
      </c>
      <c r="U56" s="51" t="str">
        <f t="shared" si="11"/>
        <v>-</v>
      </c>
      <c r="V56" s="51" t="str">
        <f t="shared" si="12"/>
        <v>-</v>
      </c>
      <c r="W56" s="51" t="str">
        <f t="shared" si="13"/>
        <v>-</v>
      </c>
      <c r="X56" s="51" t="str">
        <f t="shared" si="14"/>
        <v>-</v>
      </c>
      <c r="Y56" s="51" t="str">
        <f t="shared" si="15"/>
        <v>-</v>
      </c>
      <c r="Z56" s="51" t="str">
        <f t="shared" si="16"/>
        <v>-</v>
      </c>
      <c r="AA56" s="127" t="str">
        <f t="shared" si="17"/>
        <v>-</v>
      </c>
    </row>
    <row r="57" spans="3:27" x14ac:dyDescent="0.3">
      <c r="C57" s="83" t="s">
        <v>211</v>
      </c>
      <c r="D57" s="134">
        <f t="shared" si="8"/>
        <v>0.51524499999999995</v>
      </c>
      <c r="E57" s="26">
        <v>0</v>
      </c>
      <c r="F57" s="26">
        <v>0</v>
      </c>
      <c r="G57" s="26">
        <v>0</v>
      </c>
      <c r="H57" s="26">
        <v>0.51524499999999995</v>
      </c>
      <c r="I57" s="26">
        <v>0</v>
      </c>
      <c r="J57" s="26">
        <v>0</v>
      </c>
      <c r="K57" s="60">
        <v>0</v>
      </c>
      <c r="L57" s="69">
        <f t="shared" si="9"/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61">
        <v>0</v>
      </c>
      <c r="T57" s="104" t="str">
        <f t="shared" si="10"/>
        <v>-</v>
      </c>
      <c r="U57" s="51" t="str">
        <f t="shared" si="11"/>
        <v>-</v>
      </c>
      <c r="V57" s="51" t="str">
        <f t="shared" si="12"/>
        <v>-</v>
      </c>
      <c r="W57" s="51" t="str">
        <f t="shared" si="13"/>
        <v>-</v>
      </c>
      <c r="X57" s="51" t="str">
        <f t="shared" si="14"/>
        <v>-</v>
      </c>
      <c r="Y57" s="51" t="str">
        <f t="shared" si="15"/>
        <v>-</v>
      </c>
      <c r="Z57" s="51" t="str">
        <f t="shared" si="16"/>
        <v>-</v>
      </c>
      <c r="AA57" s="127" t="str">
        <f t="shared" si="17"/>
        <v>-</v>
      </c>
    </row>
    <row r="58" spans="3:27" x14ac:dyDescent="0.3">
      <c r="C58" s="83" t="s">
        <v>212</v>
      </c>
      <c r="D58" s="134">
        <f t="shared" si="8"/>
        <v>908.39402700000005</v>
      </c>
      <c r="E58" s="26">
        <v>68.473703</v>
      </c>
      <c r="F58" s="26">
        <v>93.238962000000001</v>
      </c>
      <c r="G58" s="26">
        <v>221.67027400000001</v>
      </c>
      <c r="H58" s="26">
        <v>292.61311000000001</v>
      </c>
      <c r="I58" s="26">
        <v>126.323052</v>
      </c>
      <c r="J58" s="26">
        <v>62.808860000000003</v>
      </c>
      <c r="K58" s="60">
        <v>43.266066000000002</v>
      </c>
      <c r="L58" s="69">
        <f t="shared" si="9"/>
        <v>1686.873619</v>
      </c>
      <c r="M58" s="16">
        <v>509.436553</v>
      </c>
      <c r="N58" s="16">
        <v>411.830714</v>
      </c>
      <c r="O58" s="16">
        <v>135.858002</v>
      </c>
      <c r="P58" s="16">
        <v>160.78831199999999</v>
      </c>
      <c r="Q58" s="16">
        <v>244.05854500000001</v>
      </c>
      <c r="R58" s="16">
        <v>123.867639</v>
      </c>
      <c r="S58" s="61">
        <v>101.03385400000001</v>
      </c>
      <c r="T58" s="104">
        <f t="shared" si="10"/>
        <v>-0.46149254053868749</v>
      </c>
      <c r="U58" s="51">
        <f t="shared" si="11"/>
        <v>-0.86558934062197146</v>
      </c>
      <c r="V58" s="51">
        <f t="shared" si="12"/>
        <v>-0.7735988141962622</v>
      </c>
      <c r="W58" s="51">
        <f t="shared" si="13"/>
        <v>0.63163207714478253</v>
      </c>
      <c r="X58" s="51">
        <f t="shared" si="14"/>
        <v>0.8198655509238757</v>
      </c>
      <c r="Y58" s="51">
        <f t="shared" si="15"/>
        <v>-0.48240676432779683</v>
      </c>
      <c r="Z58" s="51">
        <f t="shared" si="16"/>
        <v>-0.49293568112652886</v>
      </c>
      <c r="AA58" s="127">
        <f t="shared" si="17"/>
        <v>-0.57176664764268026</v>
      </c>
    </row>
    <row r="59" spans="3:27" x14ac:dyDescent="0.3">
      <c r="C59" s="83" t="s">
        <v>213</v>
      </c>
      <c r="D59" s="134">
        <f t="shared" si="8"/>
        <v>7.5101779999999989</v>
      </c>
      <c r="E59" s="26">
        <v>0.132186</v>
      </c>
      <c r="F59" s="26">
        <v>0.27849800000000002</v>
      </c>
      <c r="G59" s="26">
        <v>1.145805</v>
      </c>
      <c r="H59" s="26">
        <v>2.4396879999999999</v>
      </c>
      <c r="I59" s="26">
        <v>0</v>
      </c>
      <c r="J59" s="26">
        <v>3.2179859999999998</v>
      </c>
      <c r="K59" s="60">
        <v>0.29601499999999997</v>
      </c>
      <c r="L59" s="69">
        <f t="shared" si="9"/>
        <v>230.936802</v>
      </c>
      <c r="M59" s="16">
        <v>224.61164500000001</v>
      </c>
      <c r="N59" s="16">
        <v>0</v>
      </c>
      <c r="O59" s="16">
        <v>0.57788799999999996</v>
      </c>
      <c r="P59" s="16">
        <v>1.672609</v>
      </c>
      <c r="Q59" s="16">
        <v>3.3586900000000002</v>
      </c>
      <c r="R59" s="16">
        <v>0</v>
      </c>
      <c r="S59" s="61">
        <v>0.71597</v>
      </c>
      <c r="T59" s="104">
        <f t="shared" si="10"/>
        <v>-0.96747950982710851</v>
      </c>
      <c r="U59" s="51">
        <f t="shared" si="11"/>
        <v>-0.99941149088685943</v>
      </c>
      <c r="V59" s="51" t="str">
        <f t="shared" si="12"/>
        <v>-</v>
      </c>
      <c r="W59" s="51">
        <f t="shared" si="13"/>
        <v>0.98274579157206943</v>
      </c>
      <c r="X59" s="51">
        <f t="shared" si="14"/>
        <v>0.45861226383452425</v>
      </c>
      <c r="Y59" s="51">
        <f t="shared" si="15"/>
        <v>-1</v>
      </c>
      <c r="Z59" s="51" t="str">
        <f t="shared" si="16"/>
        <v>-</v>
      </c>
      <c r="AA59" s="127">
        <f t="shared" si="17"/>
        <v>-0.58655390588991163</v>
      </c>
    </row>
    <row r="60" spans="3:27" x14ac:dyDescent="0.3">
      <c r="C60" s="83" t="s">
        <v>277</v>
      </c>
      <c r="D60" s="134">
        <f t="shared" si="8"/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61">
        <v>0</v>
      </c>
      <c r="L60" s="69">
        <f t="shared" si="9"/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61">
        <v>0</v>
      </c>
      <c r="T60" s="104" t="str">
        <f t="shared" si="10"/>
        <v>-</v>
      </c>
      <c r="U60" s="51" t="str">
        <f t="shared" si="11"/>
        <v>-</v>
      </c>
      <c r="V60" s="51" t="str">
        <f t="shared" si="12"/>
        <v>-</v>
      </c>
      <c r="W60" s="51" t="str">
        <f t="shared" si="13"/>
        <v>-</v>
      </c>
      <c r="X60" s="51" t="str">
        <f t="shared" si="14"/>
        <v>-</v>
      </c>
      <c r="Y60" s="51" t="str">
        <f t="shared" si="15"/>
        <v>-</v>
      </c>
      <c r="Z60" s="51" t="str">
        <f t="shared" si="16"/>
        <v>-</v>
      </c>
      <c r="AA60" s="127" t="str">
        <f t="shared" si="17"/>
        <v>-</v>
      </c>
    </row>
    <row r="61" spans="3:27" x14ac:dyDescent="0.3">
      <c r="C61" s="83" t="s">
        <v>214</v>
      </c>
      <c r="D61" s="134">
        <f t="shared" si="8"/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61">
        <v>0</v>
      </c>
      <c r="L61" s="69">
        <f t="shared" si="9"/>
        <v>0.29500500000000002</v>
      </c>
      <c r="M61" s="16">
        <v>0</v>
      </c>
      <c r="N61" s="16">
        <v>0</v>
      </c>
      <c r="O61" s="16">
        <v>0</v>
      </c>
      <c r="P61" s="16">
        <v>0</v>
      </c>
      <c r="Q61" s="16">
        <v>0.29500500000000002</v>
      </c>
      <c r="R61" s="16">
        <v>0</v>
      </c>
      <c r="S61" s="61">
        <v>0</v>
      </c>
      <c r="T61" s="104">
        <f t="shared" si="10"/>
        <v>-1</v>
      </c>
      <c r="U61" s="51" t="str">
        <f t="shared" si="11"/>
        <v>-</v>
      </c>
      <c r="V61" s="51" t="str">
        <f t="shared" si="12"/>
        <v>-</v>
      </c>
      <c r="W61" s="51" t="str">
        <f t="shared" si="13"/>
        <v>-</v>
      </c>
      <c r="X61" s="51" t="str">
        <f t="shared" si="14"/>
        <v>-</v>
      </c>
      <c r="Y61" s="51">
        <f t="shared" si="15"/>
        <v>-1</v>
      </c>
      <c r="Z61" s="51" t="str">
        <f t="shared" si="16"/>
        <v>-</v>
      </c>
      <c r="AA61" s="127" t="str">
        <f t="shared" si="17"/>
        <v>-</v>
      </c>
    </row>
    <row r="62" spans="3:27" x14ac:dyDescent="0.3">
      <c r="C62" s="83" t="s">
        <v>215</v>
      </c>
      <c r="D62" s="134">
        <f t="shared" si="8"/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61">
        <v>0</v>
      </c>
      <c r="L62" s="69">
        <f t="shared" si="9"/>
        <v>1.9813179999999999</v>
      </c>
      <c r="M62" s="16">
        <v>0</v>
      </c>
      <c r="N62" s="16">
        <v>0</v>
      </c>
      <c r="O62" s="16">
        <v>0</v>
      </c>
      <c r="P62" s="16">
        <v>1.9813179999999999</v>
      </c>
      <c r="Q62" s="16">
        <v>0</v>
      </c>
      <c r="R62" s="16">
        <v>0</v>
      </c>
      <c r="S62" s="61">
        <v>0</v>
      </c>
      <c r="T62" s="104">
        <f t="shared" si="10"/>
        <v>-1</v>
      </c>
      <c r="U62" s="51" t="str">
        <f t="shared" si="11"/>
        <v>-</v>
      </c>
      <c r="V62" s="51" t="str">
        <f t="shared" si="12"/>
        <v>-</v>
      </c>
      <c r="W62" s="51" t="str">
        <f t="shared" si="13"/>
        <v>-</v>
      </c>
      <c r="X62" s="51">
        <f t="shared" si="14"/>
        <v>-1</v>
      </c>
      <c r="Y62" s="51" t="str">
        <f t="shared" si="15"/>
        <v>-</v>
      </c>
      <c r="Z62" s="51" t="str">
        <f t="shared" si="16"/>
        <v>-</v>
      </c>
      <c r="AA62" s="127" t="str">
        <f t="shared" si="17"/>
        <v>-</v>
      </c>
    </row>
    <row r="63" spans="3:27" x14ac:dyDescent="0.3">
      <c r="C63" s="83" t="s">
        <v>216</v>
      </c>
      <c r="D63" s="134">
        <f t="shared" si="8"/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61">
        <v>0</v>
      </c>
      <c r="L63" s="69">
        <f t="shared" si="9"/>
        <v>0.926871</v>
      </c>
      <c r="M63" s="16">
        <v>3.8323000000000003E-2</v>
      </c>
      <c r="N63" s="16">
        <v>0.888548</v>
      </c>
      <c r="O63" s="16">
        <v>0</v>
      </c>
      <c r="P63" s="16">
        <v>0</v>
      </c>
      <c r="Q63" s="16">
        <v>0</v>
      </c>
      <c r="R63" s="16">
        <v>0</v>
      </c>
      <c r="S63" s="61">
        <v>0</v>
      </c>
      <c r="T63" s="104">
        <f t="shared" si="10"/>
        <v>-1</v>
      </c>
      <c r="U63" s="51">
        <f t="shared" si="11"/>
        <v>-1</v>
      </c>
      <c r="V63" s="51">
        <f t="shared" si="12"/>
        <v>-1</v>
      </c>
      <c r="W63" s="51" t="str">
        <f t="shared" si="13"/>
        <v>-</v>
      </c>
      <c r="X63" s="51" t="str">
        <f t="shared" si="14"/>
        <v>-</v>
      </c>
      <c r="Y63" s="51" t="str">
        <f t="shared" si="15"/>
        <v>-</v>
      </c>
      <c r="Z63" s="51" t="str">
        <f t="shared" si="16"/>
        <v>-</v>
      </c>
      <c r="AA63" s="127" t="str">
        <f t="shared" si="17"/>
        <v>-</v>
      </c>
    </row>
    <row r="64" spans="3:27" x14ac:dyDescent="0.3">
      <c r="C64" s="83" t="s">
        <v>217</v>
      </c>
      <c r="D64" s="134">
        <f t="shared" si="8"/>
        <v>9.1513439999999999</v>
      </c>
      <c r="E64" s="26">
        <v>3.2020949999999999</v>
      </c>
      <c r="F64" s="26">
        <v>5.2678029999999998</v>
      </c>
      <c r="G64" s="26">
        <v>4.3555000000000003E-2</v>
      </c>
      <c r="H64" s="26">
        <v>0.45169199999999998</v>
      </c>
      <c r="I64" s="26">
        <v>0</v>
      </c>
      <c r="J64" s="26">
        <v>0</v>
      </c>
      <c r="K64" s="60">
        <v>0.186199</v>
      </c>
      <c r="L64" s="69">
        <f t="shared" si="9"/>
        <v>18.753730000000001</v>
      </c>
      <c r="M64" s="16">
        <v>3.3085689999999999</v>
      </c>
      <c r="N64" s="16">
        <v>0</v>
      </c>
      <c r="O64" s="16">
        <v>1.675421</v>
      </c>
      <c r="P64" s="16">
        <v>3.6832609999999999</v>
      </c>
      <c r="Q64" s="16">
        <v>5.5492860000000004</v>
      </c>
      <c r="R64" s="16">
        <v>0.66159000000000001</v>
      </c>
      <c r="S64" s="61">
        <v>3.8756029999999999</v>
      </c>
      <c r="T64" s="104">
        <f t="shared" si="10"/>
        <v>-0.51202539441487116</v>
      </c>
      <c r="U64" s="51">
        <f t="shared" si="11"/>
        <v>-3.2181284416314071E-2</v>
      </c>
      <c r="V64" s="51" t="str">
        <f t="shared" si="12"/>
        <v>-</v>
      </c>
      <c r="W64" s="51">
        <f t="shared" si="13"/>
        <v>-0.97400354895873931</v>
      </c>
      <c r="X64" s="51">
        <f t="shared" si="14"/>
        <v>-0.87736627950069246</v>
      </c>
      <c r="Y64" s="51">
        <f t="shared" si="15"/>
        <v>-1</v>
      </c>
      <c r="Z64" s="51">
        <f t="shared" si="16"/>
        <v>-1</v>
      </c>
      <c r="AA64" s="127">
        <f t="shared" si="17"/>
        <v>-0.9519561214087201</v>
      </c>
    </row>
    <row r="65" spans="3:27" x14ac:dyDescent="0.3">
      <c r="C65" s="83" t="s">
        <v>218</v>
      </c>
      <c r="D65" s="134">
        <f t="shared" si="8"/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61">
        <v>0</v>
      </c>
      <c r="L65" s="69">
        <f t="shared" si="9"/>
        <v>0.16370899999999999</v>
      </c>
      <c r="M65" s="16">
        <v>0</v>
      </c>
      <c r="N65" s="16">
        <v>0.16370899999999999</v>
      </c>
      <c r="O65" s="16">
        <v>0</v>
      </c>
      <c r="P65" s="16">
        <v>0</v>
      </c>
      <c r="Q65" s="16">
        <v>0</v>
      </c>
      <c r="R65" s="16">
        <v>0</v>
      </c>
      <c r="S65" s="61">
        <v>0</v>
      </c>
      <c r="T65" s="104">
        <f t="shared" si="10"/>
        <v>-1</v>
      </c>
      <c r="U65" s="51" t="str">
        <f t="shared" si="11"/>
        <v>-</v>
      </c>
      <c r="V65" s="51">
        <f t="shared" si="12"/>
        <v>-1</v>
      </c>
      <c r="W65" s="51" t="str">
        <f t="shared" si="13"/>
        <v>-</v>
      </c>
      <c r="X65" s="51" t="str">
        <f t="shared" si="14"/>
        <v>-</v>
      </c>
      <c r="Y65" s="51" t="str">
        <f t="shared" si="15"/>
        <v>-</v>
      </c>
      <c r="Z65" s="51" t="str">
        <f t="shared" si="16"/>
        <v>-</v>
      </c>
      <c r="AA65" s="127" t="str">
        <f t="shared" si="17"/>
        <v>-</v>
      </c>
    </row>
    <row r="66" spans="3:27" x14ac:dyDescent="0.3">
      <c r="C66" s="83" t="s">
        <v>219</v>
      </c>
      <c r="D66" s="134">
        <f t="shared" si="8"/>
        <v>43.035136999999999</v>
      </c>
      <c r="E66" s="26">
        <v>8.4486709999999992</v>
      </c>
      <c r="F66" s="26">
        <v>14.581973</v>
      </c>
      <c r="G66" s="26">
        <v>0</v>
      </c>
      <c r="H66" s="26">
        <v>1.3953850000000001</v>
      </c>
      <c r="I66" s="26">
        <v>0</v>
      </c>
      <c r="J66" s="26">
        <v>14.013432999999999</v>
      </c>
      <c r="K66" s="60">
        <v>4.595675</v>
      </c>
      <c r="L66" s="69">
        <f t="shared" si="9"/>
        <v>48.203716999999997</v>
      </c>
      <c r="M66" s="16">
        <v>2.4759679999999999</v>
      </c>
      <c r="N66" s="16">
        <v>0</v>
      </c>
      <c r="O66" s="16">
        <v>17.086320000000001</v>
      </c>
      <c r="P66" s="16">
        <v>11.464651</v>
      </c>
      <c r="Q66" s="16">
        <v>1.1741870000000001</v>
      </c>
      <c r="R66" s="16">
        <v>14.565863999999999</v>
      </c>
      <c r="S66" s="61">
        <v>1.4367270000000001</v>
      </c>
      <c r="T66" s="104">
        <f t="shared" si="10"/>
        <v>-0.10722368152646811</v>
      </c>
      <c r="U66" s="51">
        <f t="shared" si="11"/>
        <v>2.4122698677850436</v>
      </c>
      <c r="V66" s="51" t="str">
        <f t="shared" si="12"/>
        <v>-</v>
      </c>
      <c r="W66" s="51">
        <f t="shared" si="13"/>
        <v>-1</v>
      </c>
      <c r="X66" s="51">
        <f t="shared" si="14"/>
        <v>-0.87828805255388931</v>
      </c>
      <c r="Y66" s="51">
        <f t="shared" si="15"/>
        <v>-1</v>
      </c>
      <c r="Z66" s="51">
        <f t="shared" si="16"/>
        <v>-3.792641480107195E-2</v>
      </c>
      <c r="AA66" s="127">
        <f t="shared" si="17"/>
        <v>2.1987113766220023</v>
      </c>
    </row>
    <row r="67" spans="3:27" x14ac:dyDescent="0.3">
      <c r="C67" s="83" t="s">
        <v>220</v>
      </c>
      <c r="D67" s="134">
        <f t="shared" si="8"/>
        <v>15.400296000000001</v>
      </c>
      <c r="E67" s="26">
        <v>7.3463130000000003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60">
        <v>8.0539830000000006</v>
      </c>
      <c r="L67" s="69">
        <f t="shared" si="9"/>
        <v>14.882421000000001</v>
      </c>
      <c r="M67" s="16">
        <v>7.471006</v>
      </c>
      <c r="N67" s="16">
        <v>0</v>
      </c>
      <c r="O67" s="16">
        <v>0</v>
      </c>
      <c r="P67" s="16">
        <v>0</v>
      </c>
      <c r="Q67" s="16">
        <v>7.4114149999999999</v>
      </c>
      <c r="R67" s="16">
        <v>0</v>
      </c>
      <c r="S67" s="61">
        <v>0</v>
      </c>
      <c r="T67" s="104">
        <f t="shared" si="10"/>
        <v>3.4797765766739097E-2</v>
      </c>
      <c r="U67" s="51">
        <f t="shared" si="11"/>
        <v>-1.6690255636255591E-2</v>
      </c>
      <c r="V67" s="51" t="str">
        <f t="shared" si="12"/>
        <v>-</v>
      </c>
      <c r="W67" s="51" t="str">
        <f t="shared" si="13"/>
        <v>-</v>
      </c>
      <c r="X67" s="51" t="str">
        <f t="shared" si="14"/>
        <v>-</v>
      </c>
      <c r="Y67" s="51">
        <f t="shared" si="15"/>
        <v>-1</v>
      </c>
      <c r="Z67" s="51" t="str">
        <f t="shared" si="16"/>
        <v>-</v>
      </c>
      <c r="AA67" s="127" t="str">
        <f t="shared" si="17"/>
        <v>-</v>
      </c>
    </row>
    <row r="68" spans="3:27" x14ac:dyDescent="0.3">
      <c r="C68" s="83" t="s">
        <v>221</v>
      </c>
      <c r="D68" s="134">
        <f t="shared" si="8"/>
        <v>194.42181800000003</v>
      </c>
      <c r="E68" s="26">
        <v>59.740147</v>
      </c>
      <c r="F68" s="26">
        <v>21.737186000000001</v>
      </c>
      <c r="G68" s="26">
        <v>12.455728000000001</v>
      </c>
      <c r="H68" s="26">
        <v>26.263079000000001</v>
      </c>
      <c r="I68" s="26">
        <v>13.936342</v>
      </c>
      <c r="J68" s="26">
        <v>30.320340999999999</v>
      </c>
      <c r="K68" s="60">
        <v>29.968995</v>
      </c>
      <c r="L68" s="69">
        <f t="shared" si="9"/>
        <v>267.85312299999998</v>
      </c>
      <c r="M68" s="16">
        <v>42.507759999999998</v>
      </c>
      <c r="N68" s="16">
        <v>31.271362</v>
      </c>
      <c r="O68" s="16">
        <v>39.076611</v>
      </c>
      <c r="P68" s="16">
        <v>40.948059999999998</v>
      </c>
      <c r="Q68" s="16">
        <v>38.385860000000001</v>
      </c>
      <c r="R68" s="16">
        <v>47.129472</v>
      </c>
      <c r="S68" s="61">
        <v>28.533998</v>
      </c>
      <c r="T68" s="104">
        <f t="shared" si="10"/>
        <v>-0.27414765292842957</v>
      </c>
      <c r="U68" s="51">
        <f t="shared" si="11"/>
        <v>0.40539390925327523</v>
      </c>
      <c r="V68" s="51">
        <f t="shared" si="12"/>
        <v>-0.30488521734358731</v>
      </c>
      <c r="W68" s="51">
        <f t="shared" si="13"/>
        <v>-0.68124850949843108</v>
      </c>
      <c r="X68" s="51">
        <f t="shared" si="14"/>
        <v>-0.35862458441254597</v>
      </c>
      <c r="Y68" s="51">
        <f t="shared" si="15"/>
        <v>-0.63694073807386364</v>
      </c>
      <c r="Z68" s="51">
        <f t="shared" si="16"/>
        <v>-0.35665858934299122</v>
      </c>
      <c r="AA68" s="127">
        <f t="shared" si="17"/>
        <v>5.0290779441422906E-2</v>
      </c>
    </row>
    <row r="69" spans="3:27" x14ac:dyDescent="0.3">
      <c r="C69" s="83" t="s">
        <v>285</v>
      </c>
      <c r="D69" s="134">
        <f t="shared" si="8"/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61">
        <v>0</v>
      </c>
      <c r="L69" s="69">
        <f t="shared" si="9"/>
        <v>0.136463</v>
      </c>
      <c r="M69" s="16">
        <v>0</v>
      </c>
      <c r="N69" s="16">
        <v>0</v>
      </c>
      <c r="O69" s="16">
        <v>0.136463</v>
      </c>
      <c r="P69" s="16">
        <v>0</v>
      </c>
      <c r="Q69" s="16">
        <v>0</v>
      </c>
      <c r="R69" s="16">
        <v>0</v>
      </c>
      <c r="S69" s="61">
        <v>0</v>
      </c>
      <c r="T69" s="104">
        <f t="shared" si="10"/>
        <v>-1</v>
      </c>
      <c r="U69" s="51" t="str">
        <f t="shared" si="11"/>
        <v>-</v>
      </c>
      <c r="V69" s="51" t="str">
        <f t="shared" si="12"/>
        <v>-</v>
      </c>
      <c r="W69" s="51">
        <f t="shared" si="13"/>
        <v>-1</v>
      </c>
      <c r="X69" s="51" t="str">
        <f t="shared" si="14"/>
        <v>-</v>
      </c>
      <c r="Y69" s="51" t="str">
        <f t="shared" si="15"/>
        <v>-</v>
      </c>
      <c r="Z69" s="51" t="str">
        <f t="shared" si="16"/>
        <v>-</v>
      </c>
      <c r="AA69" s="127" t="str">
        <f t="shared" si="17"/>
        <v>-</v>
      </c>
    </row>
    <row r="70" spans="3:27" x14ac:dyDescent="0.3">
      <c r="C70" s="83" t="s">
        <v>278</v>
      </c>
      <c r="D70" s="134">
        <f t="shared" si="8"/>
        <v>36.271639</v>
      </c>
      <c r="E70" s="26">
        <v>0</v>
      </c>
      <c r="F70" s="26">
        <v>0</v>
      </c>
      <c r="G70" s="26">
        <v>0</v>
      </c>
      <c r="H70" s="26">
        <v>0.90220100000000003</v>
      </c>
      <c r="I70" s="26">
        <v>0</v>
      </c>
      <c r="J70" s="26">
        <v>35.369438000000002</v>
      </c>
      <c r="K70" s="60">
        <v>0</v>
      </c>
      <c r="L70" s="69">
        <f t="shared" si="9"/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61">
        <v>0</v>
      </c>
      <c r="T70" s="104" t="str">
        <f t="shared" si="10"/>
        <v>-</v>
      </c>
      <c r="U70" s="51" t="str">
        <f t="shared" si="11"/>
        <v>-</v>
      </c>
      <c r="V70" s="51" t="str">
        <f t="shared" si="12"/>
        <v>-</v>
      </c>
      <c r="W70" s="51" t="str">
        <f t="shared" si="13"/>
        <v>-</v>
      </c>
      <c r="X70" s="51" t="str">
        <f t="shared" si="14"/>
        <v>-</v>
      </c>
      <c r="Y70" s="51" t="str">
        <f t="shared" si="15"/>
        <v>-</v>
      </c>
      <c r="Z70" s="51" t="str">
        <f t="shared" si="16"/>
        <v>-</v>
      </c>
      <c r="AA70" s="127" t="str">
        <f t="shared" si="17"/>
        <v>-</v>
      </c>
    </row>
    <row r="71" spans="3:27" x14ac:dyDescent="0.3">
      <c r="C71" s="83" t="s">
        <v>286</v>
      </c>
      <c r="D71" s="134">
        <f t="shared" si="8"/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61">
        <v>0</v>
      </c>
      <c r="L71" s="69">
        <f t="shared" si="9"/>
        <v>2.9511949999999998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61">
        <v>2.9511949999999998</v>
      </c>
      <c r="T71" s="104">
        <f t="shared" ref="T71:T102" si="18">IF(ISERROR(D71/L71-1),"-",(D71/L71-1))</f>
        <v>-1</v>
      </c>
      <c r="U71" s="51" t="str">
        <f t="shared" ref="U71:U102" si="19">IF(ISERROR(E71/M71-1),"-",(E71/M71-1))</f>
        <v>-</v>
      </c>
      <c r="V71" s="51" t="str">
        <f t="shared" ref="V71:V102" si="20">IF(ISERROR(F71/N71-1),"-",(F71/N71-1))</f>
        <v>-</v>
      </c>
      <c r="W71" s="51" t="str">
        <f t="shared" ref="W71:W102" si="21">IF(ISERROR(G71/O71-1),"-",(G71/O71-1))</f>
        <v>-</v>
      </c>
      <c r="X71" s="51" t="str">
        <f t="shared" ref="X71:X102" si="22">IF(ISERROR(H71/P71-1),"-",(H71/P71-1))</f>
        <v>-</v>
      </c>
      <c r="Y71" s="51" t="str">
        <f t="shared" ref="Y71:Y102" si="23">IF(ISERROR(I71/Q71-1),"-",(I71/Q71-1))</f>
        <v>-</v>
      </c>
      <c r="Z71" s="51" t="str">
        <f t="shared" ref="Z71:Z102" si="24">IF(ISERROR(J71/R71-1),"-",(J71/R71-1))</f>
        <v>-</v>
      </c>
      <c r="AA71" s="127">
        <f t="shared" ref="AA71:AA102" si="25">IF(ISERROR(K71/S71-1),"-",(K71/S71-1))</f>
        <v>-1</v>
      </c>
    </row>
    <row r="72" spans="3:27" x14ac:dyDescent="0.3">
      <c r="C72" s="83" t="s">
        <v>222</v>
      </c>
      <c r="D72" s="134">
        <f t="shared" si="8"/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61">
        <v>0</v>
      </c>
      <c r="L72" s="69">
        <f t="shared" ref="L72:L108" si="26">SUM(M72:S72)</f>
        <v>3.2292000000000001E-2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61">
        <v>3.2292000000000001E-2</v>
      </c>
      <c r="T72" s="104">
        <f t="shared" si="18"/>
        <v>-1</v>
      </c>
      <c r="U72" s="51" t="str">
        <f t="shared" si="19"/>
        <v>-</v>
      </c>
      <c r="V72" s="51" t="str">
        <f t="shared" si="20"/>
        <v>-</v>
      </c>
      <c r="W72" s="51" t="str">
        <f t="shared" si="21"/>
        <v>-</v>
      </c>
      <c r="X72" s="51" t="str">
        <f t="shared" si="22"/>
        <v>-</v>
      </c>
      <c r="Y72" s="51" t="str">
        <f t="shared" si="23"/>
        <v>-</v>
      </c>
      <c r="Z72" s="51" t="str">
        <f t="shared" si="24"/>
        <v>-</v>
      </c>
      <c r="AA72" s="127">
        <f t="shared" si="25"/>
        <v>-1</v>
      </c>
    </row>
    <row r="73" spans="3:27" x14ac:dyDescent="0.3">
      <c r="C73" s="83" t="s">
        <v>223</v>
      </c>
      <c r="D73" s="134">
        <f t="shared" ref="D73:D108" si="27">SUM(E73:K73)</f>
        <v>26.081029999999998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60">
        <v>26.081029999999998</v>
      </c>
      <c r="L73" s="69">
        <f t="shared" si="26"/>
        <v>16.260109</v>
      </c>
      <c r="M73" s="16">
        <v>0</v>
      </c>
      <c r="N73" s="16">
        <v>5.6182239999999997</v>
      </c>
      <c r="O73" s="16">
        <v>0</v>
      </c>
      <c r="P73" s="16">
        <v>0</v>
      </c>
      <c r="Q73" s="16">
        <v>0</v>
      </c>
      <c r="R73" s="16">
        <v>0</v>
      </c>
      <c r="S73" s="61">
        <v>10.641885</v>
      </c>
      <c r="T73" s="104">
        <f t="shared" si="18"/>
        <v>0.60398863254852708</v>
      </c>
      <c r="U73" s="51" t="str">
        <f t="shared" si="19"/>
        <v>-</v>
      </c>
      <c r="V73" s="51">
        <f t="shared" si="20"/>
        <v>-1</v>
      </c>
      <c r="W73" s="51" t="str">
        <f t="shared" si="21"/>
        <v>-</v>
      </c>
      <c r="X73" s="51" t="str">
        <f t="shared" si="22"/>
        <v>-</v>
      </c>
      <c r="Y73" s="51" t="str">
        <f t="shared" si="23"/>
        <v>-</v>
      </c>
      <c r="Z73" s="51" t="str">
        <f t="shared" si="24"/>
        <v>-</v>
      </c>
      <c r="AA73" s="127">
        <f t="shared" si="25"/>
        <v>1.4507904379722198</v>
      </c>
    </row>
    <row r="74" spans="3:27" x14ac:dyDescent="0.3">
      <c r="C74" s="83" t="s">
        <v>224</v>
      </c>
      <c r="D74" s="134">
        <f t="shared" si="27"/>
        <v>3272.35052</v>
      </c>
      <c r="E74" s="26">
        <v>835.40702599999997</v>
      </c>
      <c r="F74" s="26">
        <v>622.76627099999996</v>
      </c>
      <c r="G74" s="26">
        <v>658.19261200000005</v>
      </c>
      <c r="H74" s="26">
        <v>358.01364899999999</v>
      </c>
      <c r="I74" s="26">
        <v>249.207246</v>
      </c>
      <c r="J74" s="26">
        <v>288.28747900000002</v>
      </c>
      <c r="K74" s="60">
        <v>260.47623700000003</v>
      </c>
      <c r="L74" s="69">
        <f t="shared" si="26"/>
        <v>5139.7405289999997</v>
      </c>
      <c r="M74" s="16">
        <v>296.24091399999998</v>
      </c>
      <c r="N74" s="16">
        <v>517.45757200000003</v>
      </c>
      <c r="O74" s="16">
        <v>580.68318099999999</v>
      </c>
      <c r="P74" s="16">
        <v>1006.657591</v>
      </c>
      <c r="Q74" s="16">
        <v>887.41242599999998</v>
      </c>
      <c r="R74" s="16">
        <v>996.46413199999995</v>
      </c>
      <c r="S74" s="61">
        <v>854.82471299999997</v>
      </c>
      <c r="T74" s="104">
        <f t="shared" si="18"/>
        <v>-0.36332379007531801</v>
      </c>
      <c r="U74" s="51">
        <f t="shared" si="19"/>
        <v>1.8200258185808869</v>
      </c>
      <c r="V74" s="51">
        <f t="shared" si="20"/>
        <v>0.20351175574255564</v>
      </c>
      <c r="W74" s="51">
        <f t="shared" si="21"/>
        <v>0.13347972446269285</v>
      </c>
      <c r="X74" s="51">
        <f t="shared" si="22"/>
        <v>-0.64435409596985793</v>
      </c>
      <c r="Y74" s="51">
        <f t="shared" si="23"/>
        <v>-0.71917539275024756</v>
      </c>
      <c r="Z74" s="51">
        <f t="shared" si="24"/>
        <v>-0.71068955746417162</v>
      </c>
      <c r="AA74" s="127">
        <f t="shared" si="25"/>
        <v>-0.6952869599594742</v>
      </c>
    </row>
    <row r="75" spans="3:27" x14ac:dyDescent="0.3">
      <c r="C75" s="83" t="s">
        <v>225</v>
      </c>
      <c r="D75" s="134">
        <f t="shared" si="27"/>
        <v>7.7211740000000004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7.7211740000000004</v>
      </c>
      <c r="K75" s="60">
        <v>0</v>
      </c>
      <c r="L75" s="69">
        <f t="shared" si="26"/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61">
        <v>0</v>
      </c>
      <c r="T75" s="104" t="str">
        <f t="shared" si="18"/>
        <v>-</v>
      </c>
      <c r="U75" s="51" t="str">
        <f t="shared" si="19"/>
        <v>-</v>
      </c>
      <c r="V75" s="51" t="str">
        <f t="shared" si="20"/>
        <v>-</v>
      </c>
      <c r="W75" s="51" t="str">
        <f t="shared" si="21"/>
        <v>-</v>
      </c>
      <c r="X75" s="51" t="str">
        <f t="shared" si="22"/>
        <v>-</v>
      </c>
      <c r="Y75" s="51" t="str">
        <f t="shared" si="23"/>
        <v>-</v>
      </c>
      <c r="Z75" s="51" t="str">
        <f t="shared" si="24"/>
        <v>-</v>
      </c>
      <c r="AA75" s="127" t="str">
        <f t="shared" si="25"/>
        <v>-</v>
      </c>
    </row>
    <row r="76" spans="3:27" x14ac:dyDescent="0.3">
      <c r="C76" s="83" t="s">
        <v>226</v>
      </c>
      <c r="D76" s="134">
        <f t="shared" si="27"/>
        <v>6.4381259999999996</v>
      </c>
      <c r="E76" s="26">
        <v>0</v>
      </c>
      <c r="F76" s="26">
        <v>0</v>
      </c>
      <c r="G76" s="26">
        <v>6.4381259999999996</v>
      </c>
      <c r="H76" s="26">
        <v>0</v>
      </c>
      <c r="I76" s="26">
        <v>0</v>
      </c>
      <c r="J76" s="26">
        <v>0</v>
      </c>
      <c r="K76" s="60">
        <v>0</v>
      </c>
      <c r="L76" s="69">
        <f t="shared" si="26"/>
        <v>2.7E-2</v>
      </c>
      <c r="M76" s="16">
        <v>0</v>
      </c>
      <c r="N76" s="16">
        <v>2.7E-2</v>
      </c>
      <c r="O76" s="16">
        <v>0</v>
      </c>
      <c r="P76" s="16">
        <v>0</v>
      </c>
      <c r="Q76" s="16">
        <v>0</v>
      </c>
      <c r="R76" s="16">
        <v>0</v>
      </c>
      <c r="S76" s="61">
        <v>0</v>
      </c>
      <c r="T76" s="104">
        <f t="shared" si="18"/>
        <v>237.44911111111111</v>
      </c>
      <c r="U76" s="51" t="str">
        <f t="shared" si="19"/>
        <v>-</v>
      </c>
      <c r="V76" s="51">
        <f t="shared" si="20"/>
        <v>-1</v>
      </c>
      <c r="W76" s="51" t="str">
        <f t="shared" si="21"/>
        <v>-</v>
      </c>
      <c r="X76" s="51" t="str">
        <f t="shared" si="22"/>
        <v>-</v>
      </c>
      <c r="Y76" s="51" t="str">
        <f t="shared" si="23"/>
        <v>-</v>
      </c>
      <c r="Z76" s="51" t="str">
        <f t="shared" si="24"/>
        <v>-</v>
      </c>
      <c r="AA76" s="127" t="str">
        <f t="shared" si="25"/>
        <v>-</v>
      </c>
    </row>
    <row r="77" spans="3:27" x14ac:dyDescent="0.3">
      <c r="C77" s="83" t="s">
        <v>227</v>
      </c>
      <c r="D77" s="134">
        <f t="shared" si="27"/>
        <v>70.364959999999996</v>
      </c>
      <c r="E77" s="26">
        <v>11.436006000000001</v>
      </c>
      <c r="F77" s="26">
        <v>14.182862999999999</v>
      </c>
      <c r="G77" s="26">
        <v>10.927472</v>
      </c>
      <c r="H77" s="26">
        <v>11.381225000000001</v>
      </c>
      <c r="I77" s="26">
        <v>10.767461000000001</v>
      </c>
      <c r="J77" s="26">
        <v>2.4394819999999999</v>
      </c>
      <c r="K77" s="60">
        <v>9.2304510000000004</v>
      </c>
      <c r="L77" s="69">
        <f t="shared" si="26"/>
        <v>31.853523000000003</v>
      </c>
      <c r="M77" s="16">
        <v>0</v>
      </c>
      <c r="N77" s="16">
        <v>7.1061370000000004</v>
      </c>
      <c r="O77" s="16">
        <v>6.4157859999999998</v>
      </c>
      <c r="P77" s="16">
        <v>0</v>
      </c>
      <c r="Q77" s="16">
        <v>8.8615130000000004</v>
      </c>
      <c r="R77" s="16">
        <v>3.1324519999999998</v>
      </c>
      <c r="S77" s="61">
        <v>6.3376349999999997</v>
      </c>
      <c r="T77" s="104">
        <f t="shared" si="18"/>
        <v>1.2090165662366448</v>
      </c>
      <c r="U77" s="51" t="str">
        <f t="shared" si="19"/>
        <v>-</v>
      </c>
      <c r="V77" s="51">
        <f t="shared" si="20"/>
        <v>0.99586118308723837</v>
      </c>
      <c r="W77" s="51">
        <f t="shared" si="21"/>
        <v>0.70321641027303605</v>
      </c>
      <c r="X77" s="51" t="str">
        <f t="shared" si="22"/>
        <v>-</v>
      </c>
      <c r="Y77" s="51">
        <f t="shared" si="23"/>
        <v>0.21508155548606656</v>
      </c>
      <c r="Z77" s="51">
        <f t="shared" si="24"/>
        <v>-0.22122286311170924</v>
      </c>
      <c r="AA77" s="127">
        <f t="shared" si="25"/>
        <v>0.45645039513951202</v>
      </c>
    </row>
    <row r="78" spans="3:27" x14ac:dyDescent="0.3">
      <c r="C78" s="83" t="s">
        <v>295</v>
      </c>
      <c r="D78" s="134">
        <f t="shared" si="27"/>
        <v>0.14855299999999999</v>
      </c>
      <c r="E78" s="26">
        <v>0</v>
      </c>
      <c r="F78" s="26">
        <v>0</v>
      </c>
      <c r="G78" s="26">
        <v>0.14855299999999999</v>
      </c>
      <c r="H78" s="26">
        <v>0</v>
      </c>
      <c r="I78" s="26">
        <v>0</v>
      </c>
      <c r="J78" s="26">
        <v>0</v>
      </c>
      <c r="K78" s="60">
        <v>0</v>
      </c>
      <c r="L78" s="69">
        <f t="shared" si="26"/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61">
        <v>0</v>
      </c>
      <c r="T78" s="104" t="str">
        <f t="shared" si="18"/>
        <v>-</v>
      </c>
      <c r="U78" s="51" t="str">
        <f t="shared" si="19"/>
        <v>-</v>
      </c>
      <c r="V78" s="51" t="str">
        <f t="shared" si="20"/>
        <v>-</v>
      </c>
      <c r="W78" s="51" t="str">
        <f t="shared" si="21"/>
        <v>-</v>
      </c>
      <c r="X78" s="51" t="str">
        <f t="shared" si="22"/>
        <v>-</v>
      </c>
      <c r="Y78" s="51" t="str">
        <f t="shared" si="23"/>
        <v>-</v>
      </c>
      <c r="Z78" s="51" t="str">
        <f t="shared" si="24"/>
        <v>-</v>
      </c>
      <c r="AA78" s="127" t="str">
        <f t="shared" si="25"/>
        <v>-</v>
      </c>
    </row>
    <row r="79" spans="3:27" x14ac:dyDescent="0.3">
      <c r="C79" s="83" t="s">
        <v>228</v>
      </c>
      <c r="D79" s="134">
        <f t="shared" si="27"/>
        <v>76.26065100000001</v>
      </c>
      <c r="E79" s="26">
        <v>0</v>
      </c>
      <c r="F79" s="26">
        <v>0</v>
      </c>
      <c r="G79" s="26">
        <v>10.579926</v>
      </c>
      <c r="H79" s="26">
        <v>11.583382</v>
      </c>
      <c r="I79" s="26">
        <v>15.428279</v>
      </c>
      <c r="J79" s="26">
        <v>26.562904</v>
      </c>
      <c r="K79" s="60">
        <v>12.106159999999999</v>
      </c>
      <c r="L79" s="69">
        <f t="shared" si="26"/>
        <v>74.544403000000003</v>
      </c>
      <c r="M79" s="16">
        <v>5.433859</v>
      </c>
      <c r="N79" s="16">
        <v>22.581866999999999</v>
      </c>
      <c r="O79" s="16">
        <v>3.0462669999999998</v>
      </c>
      <c r="P79" s="16">
        <v>5.4581179999999998</v>
      </c>
      <c r="Q79" s="16">
        <v>12.389056999999999</v>
      </c>
      <c r="R79" s="16">
        <v>12.379782000000001</v>
      </c>
      <c r="S79" s="61">
        <v>13.255452999999999</v>
      </c>
      <c r="T79" s="104">
        <f t="shared" si="18"/>
        <v>2.3023163791384915E-2</v>
      </c>
      <c r="U79" s="51">
        <f t="shared" si="19"/>
        <v>-1</v>
      </c>
      <c r="V79" s="51">
        <f t="shared" si="20"/>
        <v>-1</v>
      </c>
      <c r="W79" s="51">
        <f t="shared" si="21"/>
        <v>2.4730790176960853</v>
      </c>
      <c r="X79" s="51">
        <f t="shared" si="22"/>
        <v>1.1222300433959105</v>
      </c>
      <c r="Y79" s="51">
        <f t="shared" si="23"/>
        <v>0.24531503890893402</v>
      </c>
      <c r="Z79" s="51">
        <f t="shared" si="24"/>
        <v>1.1456681547381042</v>
      </c>
      <c r="AA79" s="127">
        <f t="shared" si="25"/>
        <v>-8.6703411795885033E-2</v>
      </c>
    </row>
    <row r="80" spans="3:27" x14ac:dyDescent="0.3">
      <c r="C80" s="83" t="s">
        <v>229</v>
      </c>
      <c r="D80" s="134">
        <f t="shared" si="27"/>
        <v>0.51380899999999996</v>
      </c>
      <c r="E80" s="26">
        <v>0</v>
      </c>
      <c r="F80" s="26">
        <v>0.51380899999999996</v>
      </c>
      <c r="G80" s="26">
        <v>0</v>
      </c>
      <c r="H80" s="26">
        <v>0</v>
      </c>
      <c r="I80" s="26">
        <v>0</v>
      </c>
      <c r="J80" s="26">
        <v>0</v>
      </c>
      <c r="K80" s="60">
        <v>0</v>
      </c>
      <c r="L80" s="69">
        <f t="shared" si="26"/>
        <v>6.0937490000000007</v>
      </c>
      <c r="M80" s="16">
        <v>0</v>
      </c>
      <c r="N80" s="16">
        <v>3.564765</v>
      </c>
      <c r="O80" s="16">
        <v>0</v>
      </c>
      <c r="P80" s="16">
        <v>0.60433000000000003</v>
      </c>
      <c r="Q80" s="16">
        <v>1.9246540000000001</v>
      </c>
      <c r="R80" s="16">
        <v>0</v>
      </c>
      <c r="S80" s="61">
        <v>0</v>
      </c>
      <c r="T80" s="104">
        <f t="shared" si="18"/>
        <v>-0.91568261180432609</v>
      </c>
      <c r="U80" s="51" t="str">
        <f t="shared" si="19"/>
        <v>-</v>
      </c>
      <c r="V80" s="51">
        <f t="shared" si="20"/>
        <v>-0.85586455208127321</v>
      </c>
      <c r="W80" s="51" t="str">
        <f t="shared" si="21"/>
        <v>-</v>
      </c>
      <c r="X80" s="51">
        <f t="shared" si="22"/>
        <v>-1</v>
      </c>
      <c r="Y80" s="51">
        <f t="shared" si="23"/>
        <v>-1</v>
      </c>
      <c r="Z80" s="51" t="str">
        <f t="shared" si="24"/>
        <v>-</v>
      </c>
      <c r="AA80" s="127" t="str">
        <f t="shared" si="25"/>
        <v>-</v>
      </c>
    </row>
    <row r="81" spans="3:27" x14ac:dyDescent="0.3">
      <c r="C81" s="83" t="s">
        <v>230</v>
      </c>
      <c r="D81" s="134">
        <f t="shared" si="27"/>
        <v>19341.936046000003</v>
      </c>
      <c r="E81" s="26">
        <v>2399.0424029999999</v>
      </c>
      <c r="F81" s="26">
        <v>2626.664135</v>
      </c>
      <c r="G81" s="26">
        <v>3066.9052959999999</v>
      </c>
      <c r="H81" s="26">
        <v>2547.230196</v>
      </c>
      <c r="I81" s="26">
        <v>2207.2697859999998</v>
      </c>
      <c r="J81" s="26">
        <v>2568.898021</v>
      </c>
      <c r="K81" s="60">
        <v>3925.9262090000002</v>
      </c>
      <c r="L81" s="69">
        <f t="shared" si="26"/>
        <v>19222.486518000002</v>
      </c>
      <c r="M81" s="16">
        <v>2677.419938</v>
      </c>
      <c r="N81" s="16">
        <v>2397.2252020000001</v>
      </c>
      <c r="O81" s="16">
        <v>2380.5440290000001</v>
      </c>
      <c r="P81" s="16">
        <v>2830.3303270000001</v>
      </c>
      <c r="Q81" s="16">
        <v>2881.0159309999999</v>
      </c>
      <c r="R81" s="16">
        <v>2906.8693199999998</v>
      </c>
      <c r="S81" s="61">
        <v>3149.0817710000001</v>
      </c>
      <c r="T81" s="104">
        <f t="shared" si="18"/>
        <v>6.2140518547455503E-3</v>
      </c>
      <c r="U81" s="51">
        <f t="shared" si="19"/>
        <v>-0.10397230970347693</v>
      </c>
      <c r="V81" s="51">
        <f t="shared" si="20"/>
        <v>9.5710212294022101E-2</v>
      </c>
      <c r="W81" s="51">
        <f t="shared" si="21"/>
        <v>0.2883211814772948</v>
      </c>
      <c r="X81" s="51">
        <f t="shared" si="22"/>
        <v>-0.10002370687949746</v>
      </c>
      <c r="Y81" s="51">
        <f t="shared" si="23"/>
        <v>-0.2338571396813286</v>
      </c>
      <c r="Z81" s="51">
        <f t="shared" si="24"/>
        <v>-0.11626642335610737</v>
      </c>
      <c r="AA81" s="127">
        <f t="shared" si="25"/>
        <v>0.24668919211752027</v>
      </c>
    </row>
    <row r="82" spans="3:27" x14ac:dyDescent="0.3">
      <c r="C82" s="83" t="s">
        <v>231</v>
      </c>
      <c r="D82" s="134">
        <f t="shared" si="27"/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61">
        <v>0</v>
      </c>
      <c r="L82" s="69">
        <f t="shared" si="26"/>
        <v>1.2821610000000001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1.2821610000000001</v>
      </c>
      <c r="S82" s="61">
        <v>0</v>
      </c>
      <c r="T82" s="104">
        <f t="shared" si="18"/>
        <v>-1</v>
      </c>
      <c r="U82" s="51" t="str">
        <f t="shared" si="19"/>
        <v>-</v>
      </c>
      <c r="V82" s="51" t="str">
        <f t="shared" si="20"/>
        <v>-</v>
      </c>
      <c r="W82" s="51" t="str">
        <f t="shared" si="21"/>
        <v>-</v>
      </c>
      <c r="X82" s="51" t="str">
        <f t="shared" si="22"/>
        <v>-</v>
      </c>
      <c r="Y82" s="51" t="str">
        <f t="shared" si="23"/>
        <v>-</v>
      </c>
      <c r="Z82" s="51">
        <f t="shared" si="24"/>
        <v>-1</v>
      </c>
      <c r="AA82" s="127" t="str">
        <f t="shared" si="25"/>
        <v>-</v>
      </c>
    </row>
    <row r="83" spans="3:27" x14ac:dyDescent="0.3">
      <c r="C83" s="83" t="s">
        <v>232</v>
      </c>
      <c r="D83" s="134">
        <f t="shared" si="27"/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61">
        <v>0</v>
      </c>
      <c r="L83" s="69">
        <f t="shared" si="26"/>
        <v>10.902445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10.902445</v>
      </c>
      <c r="S83" s="61">
        <v>0</v>
      </c>
      <c r="T83" s="104">
        <f t="shared" si="18"/>
        <v>-1</v>
      </c>
      <c r="U83" s="51" t="str">
        <f t="shared" si="19"/>
        <v>-</v>
      </c>
      <c r="V83" s="51" t="str">
        <f t="shared" si="20"/>
        <v>-</v>
      </c>
      <c r="W83" s="51" t="str">
        <f t="shared" si="21"/>
        <v>-</v>
      </c>
      <c r="X83" s="51" t="str">
        <f t="shared" si="22"/>
        <v>-</v>
      </c>
      <c r="Y83" s="51" t="str">
        <f t="shared" si="23"/>
        <v>-</v>
      </c>
      <c r="Z83" s="51">
        <f t="shared" si="24"/>
        <v>-1</v>
      </c>
      <c r="AA83" s="127" t="str">
        <f t="shared" si="25"/>
        <v>-</v>
      </c>
    </row>
    <row r="84" spans="3:27" x14ac:dyDescent="0.3">
      <c r="C84" s="83" t="s">
        <v>233</v>
      </c>
      <c r="D84" s="134">
        <f t="shared" si="27"/>
        <v>77.638505000000009</v>
      </c>
      <c r="E84" s="26">
        <v>17.343374000000001</v>
      </c>
      <c r="F84" s="26">
        <v>2.5366680000000001</v>
      </c>
      <c r="G84" s="26">
        <v>2.6191070000000001</v>
      </c>
      <c r="H84" s="26">
        <v>2.6206529999999999</v>
      </c>
      <c r="I84" s="26">
        <v>43.214286000000001</v>
      </c>
      <c r="J84" s="26">
        <v>2.213041</v>
      </c>
      <c r="K84" s="60">
        <v>7.0913760000000003</v>
      </c>
      <c r="L84" s="69">
        <f t="shared" si="26"/>
        <v>45.110945999999998</v>
      </c>
      <c r="M84" s="16">
        <v>9.2423940000000009</v>
      </c>
      <c r="N84" s="16">
        <v>6.5104800000000003</v>
      </c>
      <c r="O84" s="16">
        <v>6.1751060000000004</v>
      </c>
      <c r="P84" s="16">
        <v>1.7186520000000001</v>
      </c>
      <c r="Q84" s="16">
        <v>2.2210320000000001</v>
      </c>
      <c r="R84" s="16">
        <v>4.4738600000000002</v>
      </c>
      <c r="S84" s="61">
        <v>14.769422</v>
      </c>
      <c r="T84" s="104">
        <f t="shared" si="18"/>
        <v>0.72105690268610223</v>
      </c>
      <c r="U84" s="51">
        <f t="shared" si="19"/>
        <v>0.87650234344045486</v>
      </c>
      <c r="V84" s="51">
        <f t="shared" si="20"/>
        <v>-0.6103715855052162</v>
      </c>
      <c r="W84" s="51">
        <f t="shared" si="21"/>
        <v>-0.57586039818587731</v>
      </c>
      <c r="X84" s="51">
        <f t="shared" si="22"/>
        <v>0.52483050669943632</v>
      </c>
      <c r="Y84" s="51">
        <f t="shared" si="23"/>
        <v>18.456849788746851</v>
      </c>
      <c r="Z84" s="51">
        <f t="shared" si="24"/>
        <v>-0.50533968429946396</v>
      </c>
      <c r="AA84" s="127">
        <f t="shared" si="25"/>
        <v>-0.51986096680019034</v>
      </c>
    </row>
    <row r="85" spans="3:27" x14ac:dyDescent="0.3">
      <c r="C85" s="83" t="s">
        <v>234</v>
      </c>
      <c r="D85" s="134">
        <f t="shared" si="27"/>
        <v>10.062460999999999</v>
      </c>
      <c r="E85" s="26">
        <v>2.6734019999999998</v>
      </c>
      <c r="F85" s="26">
        <v>0.74043400000000004</v>
      </c>
      <c r="G85" s="26">
        <v>0</v>
      </c>
      <c r="H85" s="26">
        <v>0</v>
      </c>
      <c r="I85" s="26">
        <v>0</v>
      </c>
      <c r="J85" s="26">
        <v>6.648625</v>
      </c>
      <c r="K85" s="60">
        <v>0</v>
      </c>
      <c r="L85" s="69">
        <f t="shared" si="26"/>
        <v>328.31791900000002</v>
      </c>
      <c r="M85" s="16">
        <v>7.2111599999999996</v>
      </c>
      <c r="N85" s="16">
        <v>2.8703280000000002</v>
      </c>
      <c r="O85" s="16">
        <v>2.3541889999999999</v>
      </c>
      <c r="P85" s="16">
        <v>0</v>
      </c>
      <c r="Q85" s="16">
        <v>3.1524809999999999</v>
      </c>
      <c r="R85" s="16">
        <v>11.485780999999999</v>
      </c>
      <c r="S85" s="61">
        <v>301.24398000000002</v>
      </c>
      <c r="T85" s="104">
        <f t="shared" si="18"/>
        <v>-0.96935147179706627</v>
      </c>
      <c r="U85" s="51">
        <f t="shared" si="19"/>
        <v>-0.62926880002662533</v>
      </c>
      <c r="V85" s="51">
        <f t="shared" si="20"/>
        <v>-0.7420385405431017</v>
      </c>
      <c r="W85" s="51">
        <f t="shared" si="21"/>
        <v>-1</v>
      </c>
      <c r="X85" s="51" t="str">
        <f t="shared" si="22"/>
        <v>-</v>
      </c>
      <c r="Y85" s="51">
        <f t="shared" si="23"/>
        <v>-1</v>
      </c>
      <c r="Z85" s="51">
        <f t="shared" si="24"/>
        <v>-0.42114297669440148</v>
      </c>
      <c r="AA85" s="127">
        <f t="shared" si="25"/>
        <v>-1</v>
      </c>
    </row>
    <row r="86" spans="3:27" x14ac:dyDescent="0.3">
      <c r="C86" s="83" t="s">
        <v>235</v>
      </c>
      <c r="D86" s="134">
        <f t="shared" si="27"/>
        <v>3.819785</v>
      </c>
      <c r="E86" s="26">
        <v>0</v>
      </c>
      <c r="F86" s="26">
        <v>0</v>
      </c>
      <c r="G86" s="26">
        <v>3.819785</v>
      </c>
      <c r="H86" s="26">
        <v>0</v>
      </c>
      <c r="I86" s="26">
        <v>0</v>
      </c>
      <c r="J86" s="26">
        <v>0</v>
      </c>
      <c r="K86" s="60">
        <v>0</v>
      </c>
      <c r="L86" s="69">
        <f t="shared" si="26"/>
        <v>14.278742999999999</v>
      </c>
      <c r="M86" s="16">
        <v>0</v>
      </c>
      <c r="N86" s="16">
        <v>0</v>
      </c>
      <c r="O86" s="16">
        <v>7.1792109999999996</v>
      </c>
      <c r="P86" s="16">
        <v>0</v>
      </c>
      <c r="Q86" s="16">
        <v>0</v>
      </c>
      <c r="R86" s="16">
        <v>7.099532</v>
      </c>
      <c r="S86" s="61">
        <v>0</v>
      </c>
      <c r="T86" s="104">
        <f t="shared" si="18"/>
        <v>-0.73248450511365037</v>
      </c>
      <c r="U86" s="51" t="str">
        <f t="shared" si="19"/>
        <v>-</v>
      </c>
      <c r="V86" s="51" t="str">
        <f t="shared" si="20"/>
        <v>-</v>
      </c>
      <c r="W86" s="51">
        <f t="shared" si="21"/>
        <v>-0.46793805057408111</v>
      </c>
      <c r="X86" s="51" t="str">
        <f t="shared" si="22"/>
        <v>-</v>
      </c>
      <c r="Y86" s="51" t="str">
        <f t="shared" si="23"/>
        <v>-</v>
      </c>
      <c r="Z86" s="51">
        <f t="shared" si="24"/>
        <v>-1</v>
      </c>
      <c r="AA86" s="127" t="str">
        <f t="shared" si="25"/>
        <v>-</v>
      </c>
    </row>
    <row r="87" spans="3:27" x14ac:dyDescent="0.3">
      <c r="C87" s="83" t="s">
        <v>284</v>
      </c>
      <c r="D87" s="134">
        <f t="shared" si="27"/>
        <v>0.101296</v>
      </c>
      <c r="E87" s="26">
        <v>0</v>
      </c>
      <c r="F87" s="26">
        <v>0.101296</v>
      </c>
      <c r="G87" s="26">
        <v>0</v>
      </c>
      <c r="H87" s="26">
        <v>0</v>
      </c>
      <c r="I87" s="26">
        <v>0</v>
      </c>
      <c r="J87" s="26">
        <v>0</v>
      </c>
      <c r="K87" s="60">
        <v>0</v>
      </c>
      <c r="L87" s="69">
        <f t="shared" si="26"/>
        <v>12.989662999999998</v>
      </c>
      <c r="M87" s="16">
        <v>0</v>
      </c>
      <c r="N87" s="16">
        <v>0</v>
      </c>
      <c r="O87" s="16">
        <v>8.4305109999999992</v>
      </c>
      <c r="P87" s="16">
        <v>3.3903449999999999</v>
      </c>
      <c r="Q87" s="16">
        <v>0</v>
      </c>
      <c r="R87" s="16">
        <v>0</v>
      </c>
      <c r="S87" s="61">
        <v>1.1688069999999999</v>
      </c>
      <c r="T87" s="104">
        <f t="shared" si="18"/>
        <v>-0.9922017992306652</v>
      </c>
      <c r="U87" s="51" t="str">
        <f t="shared" si="19"/>
        <v>-</v>
      </c>
      <c r="V87" s="51" t="str">
        <f t="shared" si="20"/>
        <v>-</v>
      </c>
      <c r="W87" s="51">
        <f t="shared" si="21"/>
        <v>-1</v>
      </c>
      <c r="X87" s="51">
        <f t="shared" si="22"/>
        <v>-1</v>
      </c>
      <c r="Y87" s="51" t="str">
        <f t="shared" si="23"/>
        <v>-</v>
      </c>
      <c r="Z87" s="51" t="str">
        <f t="shared" si="24"/>
        <v>-</v>
      </c>
      <c r="AA87" s="127">
        <f t="shared" si="25"/>
        <v>-1</v>
      </c>
    </row>
    <row r="88" spans="3:27" x14ac:dyDescent="0.3">
      <c r="C88" s="83" t="s">
        <v>279</v>
      </c>
      <c r="D88" s="134">
        <f t="shared" si="27"/>
        <v>0.434168</v>
      </c>
      <c r="E88" s="26">
        <v>0</v>
      </c>
      <c r="F88" s="26">
        <v>0</v>
      </c>
      <c r="G88" s="26">
        <v>0.434168</v>
      </c>
      <c r="H88" s="26">
        <v>0</v>
      </c>
      <c r="I88" s="26">
        <v>0</v>
      </c>
      <c r="J88" s="26">
        <v>0</v>
      </c>
      <c r="K88" s="60">
        <v>0</v>
      </c>
      <c r="L88" s="69">
        <f t="shared" si="26"/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61">
        <v>0</v>
      </c>
      <c r="T88" s="104" t="str">
        <f t="shared" si="18"/>
        <v>-</v>
      </c>
      <c r="U88" s="51" t="str">
        <f t="shared" si="19"/>
        <v>-</v>
      </c>
      <c r="V88" s="51" t="str">
        <f t="shared" si="20"/>
        <v>-</v>
      </c>
      <c r="W88" s="51" t="str">
        <f t="shared" si="21"/>
        <v>-</v>
      </c>
      <c r="X88" s="51" t="str">
        <f t="shared" si="22"/>
        <v>-</v>
      </c>
      <c r="Y88" s="51" t="str">
        <f t="shared" si="23"/>
        <v>-</v>
      </c>
      <c r="Z88" s="51" t="str">
        <f t="shared" si="24"/>
        <v>-</v>
      </c>
      <c r="AA88" s="127" t="str">
        <f t="shared" si="25"/>
        <v>-</v>
      </c>
    </row>
    <row r="89" spans="3:27" x14ac:dyDescent="0.3">
      <c r="C89" s="83" t="s">
        <v>236</v>
      </c>
      <c r="D89" s="134">
        <f t="shared" si="27"/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61">
        <v>0</v>
      </c>
      <c r="L89" s="69">
        <f t="shared" si="26"/>
        <v>1.102689</v>
      </c>
      <c r="M89" s="16">
        <v>0</v>
      </c>
      <c r="N89" s="16">
        <v>0</v>
      </c>
      <c r="O89" s="16">
        <v>0.94530099999999995</v>
      </c>
      <c r="P89" s="16">
        <v>0</v>
      </c>
      <c r="Q89" s="16">
        <v>0.157388</v>
      </c>
      <c r="R89" s="16">
        <v>0</v>
      </c>
      <c r="S89" s="61">
        <v>0</v>
      </c>
      <c r="T89" s="104">
        <f t="shared" si="18"/>
        <v>-1</v>
      </c>
      <c r="U89" s="51" t="str">
        <f t="shared" si="19"/>
        <v>-</v>
      </c>
      <c r="V89" s="51" t="str">
        <f t="shared" si="20"/>
        <v>-</v>
      </c>
      <c r="W89" s="51">
        <f t="shared" si="21"/>
        <v>-1</v>
      </c>
      <c r="X89" s="51" t="str">
        <f t="shared" si="22"/>
        <v>-</v>
      </c>
      <c r="Y89" s="51">
        <f t="shared" si="23"/>
        <v>-1</v>
      </c>
      <c r="Z89" s="51" t="str">
        <f t="shared" si="24"/>
        <v>-</v>
      </c>
      <c r="AA89" s="127" t="str">
        <f t="shared" si="25"/>
        <v>-</v>
      </c>
    </row>
    <row r="90" spans="3:27" x14ac:dyDescent="0.3">
      <c r="C90" s="83" t="s">
        <v>273</v>
      </c>
      <c r="D90" s="134">
        <f t="shared" si="27"/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61">
        <v>0</v>
      </c>
      <c r="L90" s="69">
        <f t="shared" si="26"/>
        <v>2.0432100000000002</v>
      </c>
      <c r="M90" s="16">
        <v>0</v>
      </c>
      <c r="N90" s="16">
        <v>0</v>
      </c>
      <c r="O90" s="16">
        <v>2.0432100000000002</v>
      </c>
      <c r="P90" s="16">
        <v>0</v>
      </c>
      <c r="Q90" s="16">
        <v>0</v>
      </c>
      <c r="R90" s="16">
        <v>0</v>
      </c>
      <c r="S90" s="61">
        <v>0</v>
      </c>
      <c r="T90" s="104">
        <f t="shared" si="18"/>
        <v>-1</v>
      </c>
      <c r="U90" s="51" t="str">
        <f t="shared" si="19"/>
        <v>-</v>
      </c>
      <c r="V90" s="51" t="str">
        <f t="shared" si="20"/>
        <v>-</v>
      </c>
      <c r="W90" s="51">
        <f t="shared" si="21"/>
        <v>-1</v>
      </c>
      <c r="X90" s="51" t="str">
        <f t="shared" si="22"/>
        <v>-</v>
      </c>
      <c r="Y90" s="51" t="str">
        <f t="shared" si="23"/>
        <v>-</v>
      </c>
      <c r="Z90" s="51" t="str">
        <f t="shared" si="24"/>
        <v>-</v>
      </c>
      <c r="AA90" s="127" t="str">
        <f t="shared" si="25"/>
        <v>-</v>
      </c>
    </row>
    <row r="91" spans="3:27" x14ac:dyDescent="0.3">
      <c r="C91" s="83" t="s">
        <v>238</v>
      </c>
      <c r="D91" s="134">
        <f t="shared" si="27"/>
        <v>539.3641540000001</v>
      </c>
      <c r="E91" s="26">
        <v>38.013753999999999</v>
      </c>
      <c r="F91" s="26">
        <v>38.562804</v>
      </c>
      <c r="G91" s="26">
        <v>278.87281200000001</v>
      </c>
      <c r="H91" s="26">
        <v>133.92988700000001</v>
      </c>
      <c r="I91" s="26">
        <v>13.754478000000001</v>
      </c>
      <c r="J91" s="26">
        <v>7.8781270000000001</v>
      </c>
      <c r="K91" s="60">
        <v>28.352291999999998</v>
      </c>
      <c r="L91" s="69">
        <f t="shared" si="26"/>
        <v>326.93400299999996</v>
      </c>
      <c r="M91" s="16">
        <v>83.685284999999993</v>
      </c>
      <c r="N91" s="16">
        <v>26.747078999999999</v>
      </c>
      <c r="O91" s="16">
        <v>72.350060999999997</v>
      </c>
      <c r="P91" s="16">
        <v>49.823045999999998</v>
      </c>
      <c r="Q91" s="16">
        <v>24.413741999999999</v>
      </c>
      <c r="R91" s="16">
        <v>35.087533999999998</v>
      </c>
      <c r="S91" s="61">
        <v>34.827255999999998</v>
      </c>
      <c r="T91" s="104">
        <f t="shared" si="18"/>
        <v>0.64976462848986727</v>
      </c>
      <c r="U91" s="51">
        <f t="shared" si="19"/>
        <v>-0.54575342606528732</v>
      </c>
      <c r="V91" s="51">
        <f t="shared" si="20"/>
        <v>0.44175758407114296</v>
      </c>
      <c r="W91" s="51">
        <f t="shared" si="21"/>
        <v>2.8544931150783692</v>
      </c>
      <c r="X91" s="51">
        <f t="shared" si="22"/>
        <v>1.6881111805167435</v>
      </c>
      <c r="Y91" s="51">
        <f t="shared" si="23"/>
        <v>-0.43660918510566704</v>
      </c>
      <c r="Z91" s="51">
        <f t="shared" si="24"/>
        <v>-0.77547219476866058</v>
      </c>
      <c r="AA91" s="127">
        <f t="shared" si="25"/>
        <v>-0.1859165706307726</v>
      </c>
    </row>
    <row r="92" spans="3:27" x14ac:dyDescent="0.3">
      <c r="C92" s="83" t="s">
        <v>239</v>
      </c>
      <c r="D92" s="134">
        <f t="shared" si="27"/>
        <v>21.525304999999999</v>
      </c>
      <c r="E92" s="26">
        <v>0</v>
      </c>
      <c r="F92" s="26">
        <v>1.7259E-2</v>
      </c>
      <c r="G92" s="26">
        <v>0</v>
      </c>
      <c r="H92" s="26">
        <v>10.90648</v>
      </c>
      <c r="I92" s="26">
        <v>0</v>
      </c>
      <c r="J92" s="26">
        <v>0</v>
      </c>
      <c r="K92" s="60">
        <v>10.601566</v>
      </c>
      <c r="L92" s="69">
        <f t="shared" si="26"/>
        <v>28.578874000000003</v>
      </c>
      <c r="M92" s="16">
        <v>28.480132000000001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61">
        <v>9.8741999999999996E-2</v>
      </c>
      <c r="T92" s="104">
        <f t="shared" si="18"/>
        <v>-0.24681059862610411</v>
      </c>
      <c r="U92" s="51">
        <f t="shared" si="19"/>
        <v>-1</v>
      </c>
      <c r="V92" s="51" t="str">
        <f t="shared" si="20"/>
        <v>-</v>
      </c>
      <c r="W92" s="51" t="str">
        <f t="shared" si="21"/>
        <v>-</v>
      </c>
      <c r="X92" s="51" t="str">
        <f t="shared" si="22"/>
        <v>-</v>
      </c>
      <c r="Y92" s="51" t="str">
        <f t="shared" si="23"/>
        <v>-</v>
      </c>
      <c r="Z92" s="51" t="str">
        <f t="shared" si="24"/>
        <v>-</v>
      </c>
      <c r="AA92" s="127">
        <f t="shared" si="25"/>
        <v>106.36632841141561</v>
      </c>
    </row>
    <row r="93" spans="3:27" x14ac:dyDescent="0.3">
      <c r="C93" s="83" t="s">
        <v>240</v>
      </c>
      <c r="D93" s="134">
        <f t="shared" si="27"/>
        <v>2.0354410000000001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2.0354410000000001</v>
      </c>
      <c r="K93" s="60">
        <v>0</v>
      </c>
      <c r="L93" s="69">
        <f t="shared" si="26"/>
        <v>11.850085</v>
      </c>
      <c r="M93" s="16">
        <v>6.5926970000000003</v>
      </c>
      <c r="N93" s="16">
        <v>0</v>
      </c>
      <c r="O93" s="16">
        <v>0</v>
      </c>
      <c r="P93" s="16">
        <v>0</v>
      </c>
      <c r="Q93" s="16">
        <v>5.2573879999999997</v>
      </c>
      <c r="R93" s="16">
        <v>0</v>
      </c>
      <c r="S93" s="61">
        <v>0</v>
      </c>
      <c r="T93" s="104">
        <f t="shared" si="18"/>
        <v>-0.82823405908058889</v>
      </c>
      <c r="U93" s="51">
        <f t="shared" si="19"/>
        <v>-1</v>
      </c>
      <c r="V93" s="51" t="str">
        <f t="shared" si="20"/>
        <v>-</v>
      </c>
      <c r="W93" s="51" t="str">
        <f t="shared" si="21"/>
        <v>-</v>
      </c>
      <c r="X93" s="51" t="str">
        <f t="shared" si="22"/>
        <v>-</v>
      </c>
      <c r="Y93" s="51">
        <f t="shared" si="23"/>
        <v>-1</v>
      </c>
      <c r="Z93" s="51" t="str">
        <f t="shared" si="24"/>
        <v>-</v>
      </c>
      <c r="AA93" s="127" t="str">
        <f t="shared" si="25"/>
        <v>-</v>
      </c>
    </row>
    <row r="94" spans="3:27" x14ac:dyDescent="0.3">
      <c r="C94" s="83" t="s">
        <v>287</v>
      </c>
      <c r="D94" s="134">
        <f t="shared" si="27"/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61">
        <v>0</v>
      </c>
      <c r="L94" s="69">
        <f t="shared" si="26"/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61">
        <v>0</v>
      </c>
      <c r="T94" s="104" t="str">
        <f t="shared" si="18"/>
        <v>-</v>
      </c>
      <c r="U94" s="51" t="str">
        <f t="shared" si="19"/>
        <v>-</v>
      </c>
      <c r="V94" s="51" t="str">
        <f t="shared" si="20"/>
        <v>-</v>
      </c>
      <c r="W94" s="51" t="str">
        <f t="shared" si="21"/>
        <v>-</v>
      </c>
      <c r="X94" s="51" t="str">
        <f t="shared" si="22"/>
        <v>-</v>
      </c>
      <c r="Y94" s="51" t="str">
        <f t="shared" si="23"/>
        <v>-</v>
      </c>
      <c r="Z94" s="51" t="str">
        <f t="shared" si="24"/>
        <v>-</v>
      </c>
      <c r="AA94" s="127" t="str">
        <f t="shared" si="25"/>
        <v>-</v>
      </c>
    </row>
    <row r="95" spans="3:27" x14ac:dyDescent="0.3">
      <c r="C95" s="83" t="s">
        <v>241</v>
      </c>
      <c r="D95" s="134">
        <f t="shared" si="27"/>
        <v>39.567546999999998</v>
      </c>
      <c r="E95" s="26">
        <v>0.21393699999999999</v>
      </c>
      <c r="F95" s="26">
        <v>9.3758510000000008</v>
      </c>
      <c r="G95" s="26">
        <v>1.660963</v>
      </c>
      <c r="H95" s="26">
        <v>5.5628029999999997</v>
      </c>
      <c r="I95" s="26">
        <v>8.2660979999999995</v>
      </c>
      <c r="J95" s="26">
        <v>8.4127949999999991</v>
      </c>
      <c r="K95" s="60">
        <v>6.0750999999999999</v>
      </c>
      <c r="L95" s="69">
        <f t="shared" si="26"/>
        <v>201.92773399999999</v>
      </c>
      <c r="M95" s="16">
        <v>132.54358999999999</v>
      </c>
      <c r="N95" s="16">
        <v>33.043843000000003</v>
      </c>
      <c r="O95" s="16">
        <v>0.66159000000000001</v>
      </c>
      <c r="P95" s="16">
        <v>3.8365279999999999</v>
      </c>
      <c r="Q95" s="16">
        <v>11.019933</v>
      </c>
      <c r="R95" s="16">
        <v>17.794152</v>
      </c>
      <c r="S95" s="61">
        <v>3.028098</v>
      </c>
      <c r="T95" s="104">
        <f t="shared" si="18"/>
        <v>-0.80405095319893005</v>
      </c>
      <c r="U95" s="51">
        <f t="shared" si="19"/>
        <v>-0.99838591213652805</v>
      </c>
      <c r="V95" s="51">
        <f t="shared" si="20"/>
        <v>-0.716260272753384</v>
      </c>
      <c r="W95" s="51">
        <f t="shared" si="21"/>
        <v>1.5105624329267369</v>
      </c>
      <c r="X95" s="51">
        <f t="shared" si="22"/>
        <v>0.44995761792954458</v>
      </c>
      <c r="Y95" s="51">
        <f t="shared" si="23"/>
        <v>-0.24989580245179355</v>
      </c>
      <c r="Z95" s="51">
        <f t="shared" si="24"/>
        <v>-0.52721573919341602</v>
      </c>
      <c r="AA95" s="127">
        <f t="shared" si="25"/>
        <v>1.006242862681459</v>
      </c>
    </row>
    <row r="96" spans="3:27" x14ac:dyDescent="0.3">
      <c r="C96" s="83" t="s">
        <v>242</v>
      </c>
      <c r="D96" s="134">
        <f t="shared" si="27"/>
        <v>191.04366599999997</v>
      </c>
      <c r="E96" s="26">
        <v>30.677996</v>
      </c>
      <c r="F96" s="26">
        <v>18.968955999999999</v>
      </c>
      <c r="G96" s="26">
        <v>57.039605999999999</v>
      </c>
      <c r="H96" s="26">
        <v>27.284423</v>
      </c>
      <c r="I96" s="26">
        <v>21.257556999999998</v>
      </c>
      <c r="J96" s="26">
        <v>16.547934999999999</v>
      </c>
      <c r="K96" s="60">
        <v>19.267192999999999</v>
      </c>
      <c r="L96" s="69">
        <f t="shared" si="26"/>
        <v>256.60605900000002</v>
      </c>
      <c r="M96" s="16">
        <v>78.970173000000003</v>
      </c>
      <c r="N96" s="16">
        <v>22.469536999999999</v>
      </c>
      <c r="O96" s="16">
        <v>35.56</v>
      </c>
      <c r="P96" s="16">
        <v>29.548556000000001</v>
      </c>
      <c r="Q96" s="16">
        <v>39.622957</v>
      </c>
      <c r="R96" s="16">
        <v>25.725408000000002</v>
      </c>
      <c r="S96" s="61">
        <v>24.709427999999999</v>
      </c>
      <c r="T96" s="104">
        <f t="shared" si="18"/>
        <v>-0.25549822656369947</v>
      </c>
      <c r="U96" s="51">
        <f t="shared" si="19"/>
        <v>-0.61152426499053003</v>
      </c>
      <c r="V96" s="51">
        <f t="shared" si="20"/>
        <v>-0.15579230671286193</v>
      </c>
      <c r="W96" s="51">
        <f t="shared" si="21"/>
        <v>0.60403841394825641</v>
      </c>
      <c r="X96" s="51">
        <f t="shared" si="22"/>
        <v>-7.6624150432258009E-2</v>
      </c>
      <c r="Y96" s="51">
        <f t="shared" si="23"/>
        <v>-0.46350402369010468</v>
      </c>
      <c r="Z96" s="51">
        <f t="shared" si="24"/>
        <v>-0.35674742262591141</v>
      </c>
      <c r="AA96" s="127">
        <f t="shared" si="25"/>
        <v>-0.22024933155069393</v>
      </c>
    </row>
    <row r="97" spans="3:27" x14ac:dyDescent="0.3">
      <c r="C97" s="83" t="s">
        <v>243</v>
      </c>
      <c r="D97" s="134">
        <f t="shared" si="27"/>
        <v>466.55598400000002</v>
      </c>
      <c r="E97" s="26">
        <v>78.555351999999999</v>
      </c>
      <c r="F97" s="26">
        <v>48.552442999999997</v>
      </c>
      <c r="G97" s="26">
        <v>52.642657999999997</v>
      </c>
      <c r="H97" s="26">
        <v>184.952203</v>
      </c>
      <c r="I97" s="26">
        <v>21.388739999999999</v>
      </c>
      <c r="J97" s="26">
        <v>33.731144</v>
      </c>
      <c r="K97" s="60">
        <v>46.733443999999999</v>
      </c>
      <c r="L97" s="69">
        <f t="shared" si="26"/>
        <v>450.38516399999997</v>
      </c>
      <c r="M97" s="16">
        <v>92.063924999999998</v>
      </c>
      <c r="N97" s="16">
        <v>95.139169999999993</v>
      </c>
      <c r="O97" s="16">
        <v>38.726197999999997</v>
      </c>
      <c r="P97" s="16">
        <v>85.784857000000002</v>
      </c>
      <c r="Q97" s="16">
        <v>64.079323000000002</v>
      </c>
      <c r="R97" s="16">
        <v>28.860018</v>
      </c>
      <c r="S97" s="61">
        <v>45.731673000000001</v>
      </c>
      <c r="T97" s="104">
        <f t="shared" si="18"/>
        <v>3.5904424240759569E-2</v>
      </c>
      <c r="U97" s="51">
        <f t="shared" si="19"/>
        <v>-0.14673036153954977</v>
      </c>
      <c r="V97" s="51">
        <f t="shared" si="20"/>
        <v>-0.48966926030571845</v>
      </c>
      <c r="W97" s="51">
        <f t="shared" si="21"/>
        <v>0.3593551837957345</v>
      </c>
      <c r="X97" s="51">
        <f t="shared" si="22"/>
        <v>1.1560005981008978</v>
      </c>
      <c r="Y97" s="51">
        <f t="shared" si="23"/>
        <v>-0.66621463837874817</v>
      </c>
      <c r="Z97" s="51">
        <f t="shared" si="24"/>
        <v>0.16878457941363734</v>
      </c>
      <c r="AA97" s="127">
        <f t="shared" si="25"/>
        <v>2.1905408971152118E-2</v>
      </c>
    </row>
    <row r="98" spans="3:27" x14ac:dyDescent="0.3">
      <c r="C98" s="83" t="s">
        <v>296</v>
      </c>
      <c r="D98" s="134">
        <f t="shared" si="27"/>
        <v>2.0715059999999998</v>
      </c>
      <c r="E98" s="26">
        <v>0</v>
      </c>
      <c r="F98" s="26">
        <v>0</v>
      </c>
      <c r="G98" s="26">
        <v>2.0715059999999998</v>
      </c>
      <c r="H98" s="26">
        <v>0</v>
      </c>
      <c r="I98" s="26">
        <v>0</v>
      </c>
      <c r="J98" s="26">
        <v>0</v>
      </c>
      <c r="K98" s="60">
        <v>0</v>
      </c>
      <c r="L98" s="69">
        <f t="shared" si="26"/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61">
        <v>0</v>
      </c>
      <c r="T98" s="104" t="str">
        <f t="shared" si="18"/>
        <v>-</v>
      </c>
      <c r="U98" s="51" t="str">
        <f t="shared" si="19"/>
        <v>-</v>
      </c>
      <c r="V98" s="51" t="str">
        <f t="shared" si="20"/>
        <v>-</v>
      </c>
      <c r="W98" s="51" t="str">
        <f t="shared" si="21"/>
        <v>-</v>
      </c>
      <c r="X98" s="51" t="str">
        <f t="shared" si="22"/>
        <v>-</v>
      </c>
      <c r="Y98" s="51" t="str">
        <f t="shared" si="23"/>
        <v>-</v>
      </c>
      <c r="Z98" s="51" t="str">
        <f t="shared" si="24"/>
        <v>-</v>
      </c>
      <c r="AA98" s="127" t="str">
        <f t="shared" si="25"/>
        <v>-</v>
      </c>
    </row>
    <row r="99" spans="3:27" x14ac:dyDescent="0.3">
      <c r="C99" s="83" t="s">
        <v>280</v>
      </c>
      <c r="D99" s="134">
        <f t="shared" si="27"/>
        <v>30.227495999999999</v>
      </c>
      <c r="E99" s="26">
        <v>0</v>
      </c>
      <c r="F99" s="26">
        <v>0</v>
      </c>
      <c r="G99" s="26">
        <v>30.227495999999999</v>
      </c>
      <c r="H99" s="16">
        <v>0</v>
      </c>
      <c r="I99" s="16">
        <v>0</v>
      </c>
      <c r="J99" s="16">
        <v>0</v>
      </c>
      <c r="K99" s="61">
        <v>0</v>
      </c>
      <c r="L99" s="69">
        <f t="shared" si="26"/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61">
        <v>0</v>
      </c>
      <c r="T99" s="104" t="str">
        <f t="shared" si="18"/>
        <v>-</v>
      </c>
      <c r="U99" s="51" t="str">
        <f t="shared" si="19"/>
        <v>-</v>
      </c>
      <c r="V99" s="51" t="str">
        <f t="shared" si="20"/>
        <v>-</v>
      </c>
      <c r="W99" s="51" t="str">
        <f t="shared" si="21"/>
        <v>-</v>
      </c>
      <c r="X99" s="51" t="str">
        <f t="shared" si="22"/>
        <v>-</v>
      </c>
      <c r="Y99" s="51" t="str">
        <f t="shared" si="23"/>
        <v>-</v>
      </c>
      <c r="Z99" s="51" t="str">
        <f t="shared" si="24"/>
        <v>-</v>
      </c>
      <c r="AA99" s="127" t="str">
        <f t="shared" si="25"/>
        <v>-</v>
      </c>
    </row>
    <row r="100" spans="3:27" x14ac:dyDescent="0.3">
      <c r="C100" s="85" t="s">
        <v>324</v>
      </c>
      <c r="D100" s="134">
        <f t="shared" si="27"/>
        <v>17.345459999999999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60">
        <v>17.345459999999999</v>
      </c>
      <c r="L100" s="69">
        <f t="shared" si="26"/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61">
        <v>0</v>
      </c>
      <c r="T100" s="104" t="str">
        <f t="shared" si="18"/>
        <v>-</v>
      </c>
      <c r="U100" s="51" t="str">
        <f t="shared" si="19"/>
        <v>-</v>
      </c>
      <c r="V100" s="51" t="str">
        <f t="shared" si="20"/>
        <v>-</v>
      </c>
      <c r="W100" s="51" t="str">
        <f t="shared" si="21"/>
        <v>-</v>
      </c>
      <c r="X100" s="51" t="str">
        <f t="shared" si="22"/>
        <v>-</v>
      </c>
      <c r="Y100" s="51" t="str">
        <f t="shared" si="23"/>
        <v>-</v>
      </c>
      <c r="Z100" s="51" t="str">
        <f t="shared" si="24"/>
        <v>-</v>
      </c>
      <c r="AA100" s="127" t="str">
        <f t="shared" si="25"/>
        <v>-</v>
      </c>
    </row>
    <row r="101" spans="3:27" x14ac:dyDescent="0.3">
      <c r="C101" s="83" t="s">
        <v>244</v>
      </c>
      <c r="D101" s="134">
        <f t="shared" si="27"/>
        <v>0</v>
      </c>
      <c r="E101" s="16">
        <v>0</v>
      </c>
      <c r="F101" s="16">
        <v>0</v>
      </c>
      <c r="G101" s="16">
        <v>0</v>
      </c>
      <c r="H101" s="26">
        <v>0</v>
      </c>
      <c r="I101" s="26">
        <v>0</v>
      </c>
      <c r="J101" s="26">
        <v>0</v>
      </c>
      <c r="K101" s="60">
        <v>0</v>
      </c>
      <c r="L101" s="69">
        <f t="shared" si="26"/>
        <v>3.1194600000000001</v>
      </c>
      <c r="M101" s="16">
        <v>0</v>
      </c>
      <c r="N101" s="16">
        <v>0</v>
      </c>
      <c r="O101" s="16">
        <v>0</v>
      </c>
      <c r="P101" s="16">
        <v>0</v>
      </c>
      <c r="Q101" s="16">
        <v>2.8668360000000002</v>
      </c>
      <c r="R101" s="16">
        <v>5.5399999999999998E-2</v>
      </c>
      <c r="S101" s="61">
        <v>0.19722400000000001</v>
      </c>
      <c r="T101" s="104">
        <f t="shared" si="18"/>
        <v>-1</v>
      </c>
      <c r="U101" s="51" t="str">
        <f t="shared" si="19"/>
        <v>-</v>
      </c>
      <c r="V101" s="51" t="str">
        <f t="shared" si="20"/>
        <v>-</v>
      </c>
      <c r="W101" s="51" t="str">
        <f t="shared" si="21"/>
        <v>-</v>
      </c>
      <c r="X101" s="51" t="str">
        <f t="shared" si="22"/>
        <v>-</v>
      </c>
      <c r="Y101" s="51">
        <f t="shared" si="23"/>
        <v>-1</v>
      </c>
      <c r="Z101" s="51">
        <f t="shared" si="24"/>
        <v>-1</v>
      </c>
      <c r="AA101" s="127">
        <f t="shared" si="25"/>
        <v>-1</v>
      </c>
    </row>
    <row r="102" spans="3:27" x14ac:dyDescent="0.3">
      <c r="C102" s="83" t="s">
        <v>245</v>
      </c>
      <c r="D102" s="134">
        <f t="shared" si="27"/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61">
        <v>0</v>
      </c>
      <c r="L102" s="69">
        <f t="shared" si="26"/>
        <v>52.063873000000008</v>
      </c>
      <c r="M102" s="16">
        <v>2.14378</v>
      </c>
      <c r="N102" s="16">
        <v>0</v>
      </c>
      <c r="O102" s="16">
        <v>36.090564000000001</v>
      </c>
      <c r="P102" s="16">
        <v>2.5527999999999999E-2</v>
      </c>
      <c r="Q102" s="16">
        <v>0</v>
      </c>
      <c r="R102" s="16">
        <v>9.7456980000000009</v>
      </c>
      <c r="S102" s="61">
        <v>4.0583030000000004</v>
      </c>
      <c r="T102" s="104">
        <f t="shared" si="18"/>
        <v>-1</v>
      </c>
      <c r="U102" s="51">
        <f t="shared" si="19"/>
        <v>-1</v>
      </c>
      <c r="V102" s="51" t="str">
        <f t="shared" si="20"/>
        <v>-</v>
      </c>
      <c r="W102" s="51">
        <f t="shared" si="21"/>
        <v>-1</v>
      </c>
      <c r="X102" s="51">
        <f t="shared" si="22"/>
        <v>-1</v>
      </c>
      <c r="Y102" s="51" t="str">
        <f t="shared" si="23"/>
        <v>-</v>
      </c>
      <c r="Z102" s="51">
        <f t="shared" si="24"/>
        <v>-1</v>
      </c>
      <c r="AA102" s="127">
        <f t="shared" si="25"/>
        <v>-1</v>
      </c>
    </row>
    <row r="103" spans="3:27" x14ac:dyDescent="0.3">
      <c r="C103" s="83" t="s">
        <v>246</v>
      </c>
      <c r="D103" s="134">
        <f t="shared" si="27"/>
        <v>6.6555929999999996</v>
      </c>
      <c r="E103" s="26">
        <v>3.6727650000000001</v>
      </c>
      <c r="F103" s="26">
        <v>0</v>
      </c>
      <c r="G103" s="26">
        <v>1.812449</v>
      </c>
      <c r="H103" s="26">
        <v>0</v>
      </c>
      <c r="I103" s="26">
        <v>0</v>
      </c>
      <c r="J103" s="26">
        <v>1.1703790000000001</v>
      </c>
      <c r="K103" s="60">
        <v>0</v>
      </c>
      <c r="L103" s="69">
        <f t="shared" si="26"/>
        <v>1.9322599999999999</v>
      </c>
      <c r="M103" s="16">
        <v>0</v>
      </c>
      <c r="N103" s="16">
        <v>4.0701000000000001E-2</v>
      </c>
      <c r="O103" s="16">
        <v>0</v>
      </c>
      <c r="P103" s="16">
        <v>5.4643999999999998E-2</v>
      </c>
      <c r="Q103" s="16">
        <v>0</v>
      </c>
      <c r="R103" s="16">
        <v>1.7555689999999999</v>
      </c>
      <c r="S103" s="61">
        <v>8.1346000000000002E-2</v>
      </c>
      <c r="T103" s="104">
        <f t="shared" ref="T103:T109" si="28">IF(ISERROR(D103/L103-1),"-",(D103/L103-1))</f>
        <v>2.4444603728276735</v>
      </c>
      <c r="U103" s="51" t="str">
        <f t="shared" ref="U103:U109" si="29">IF(ISERROR(E103/M103-1),"-",(E103/M103-1))</f>
        <v>-</v>
      </c>
      <c r="V103" s="51">
        <f t="shared" ref="V103:V109" si="30">IF(ISERROR(F103/N103-1),"-",(F103/N103-1))</f>
        <v>-1</v>
      </c>
      <c r="W103" s="51" t="str">
        <f t="shared" ref="W103:W109" si="31">IF(ISERROR(G103/O103-1),"-",(G103/O103-1))</f>
        <v>-</v>
      </c>
      <c r="X103" s="51">
        <f t="shared" ref="X103:X109" si="32">IF(ISERROR(H103/P103-1),"-",(H103/P103-1))</f>
        <v>-1</v>
      </c>
      <c r="Y103" s="51" t="str">
        <f t="shared" ref="Y103:Y109" si="33">IF(ISERROR(I103/Q103-1),"-",(I103/Q103-1))</f>
        <v>-</v>
      </c>
      <c r="Z103" s="51">
        <f t="shared" ref="Z103:Z109" si="34">IF(ISERROR(J103/R103-1),"-",(J103/R103-1))</f>
        <v>-0.33333352320529697</v>
      </c>
      <c r="AA103" s="127">
        <f t="shared" ref="AA103:AA109" si="35">IF(ISERROR(K103/S103-1),"-",(K103/S103-1))</f>
        <v>-1</v>
      </c>
    </row>
    <row r="104" spans="3:27" x14ac:dyDescent="0.3">
      <c r="C104" s="83" t="s">
        <v>247</v>
      </c>
      <c r="D104" s="134">
        <f t="shared" si="27"/>
        <v>175.486243</v>
      </c>
      <c r="E104" s="26">
        <v>26.655875999999999</v>
      </c>
      <c r="F104" s="26">
        <v>16.385769</v>
      </c>
      <c r="G104" s="26">
        <v>22.083304999999999</v>
      </c>
      <c r="H104" s="26">
        <v>29.349336000000001</v>
      </c>
      <c r="I104" s="26">
        <v>19.681939</v>
      </c>
      <c r="J104" s="26">
        <v>14.796699</v>
      </c>
      <c r="K104" s="60">
        <v>46.533318999999999</v>
      </c>
      <c r="L104" s="69">
        <f t="shared" si="26"/>
        <v>1035.776989</v>
      </c>
      <c r="M104" s="16">
        <v>12.607267</v>
      </c>
      <c r="N104" s="16">
        <v>50.347669000000003</v>
      </c>
      <c r="O104" s="16">
        <v>391.26888600000001</v>
      </c>
      <c r="P104" s="16">
        <v>13.364837</v>
      </c>
      <c r="Q104" s="16">
        <v>29.500935999999999</v>
      </c>
      <c r="R104" s="16">
        <v>499.02490599999999</v>
      </c>
      <c r="S104" s="61">
        <v>39.662488000000003</v>
      </c>
      <c r="T104" s="104">
        <f t="shared" si="28"/>
        <v>-0.83057526391909442</v>
      </c>
      <c r="U104" s="51">
        <f t="shared" si="29"/>
        <v>1.1143262849910291</v>
      </c>
      <c r="V104" s="51">
        <f t="shared" si="30"/>
        <v>-0.67454761411099295</v>
      </c>
      <c r="W104" s="51">
        <f t="shared" si="31"/>
        <v>-0.94355977234540445</v>
      </c>
      <c r="X104" s="51">
        <f t="shared" si="32"/>
        <v>1.1960115188834703</v>
      </c>
      <c r="Y104" s="51">
        <f t="shared" si="33"/>
        <v>-0.33283679541557598</v>
      </c>
      <c r="Z104" s="51">
        <f t="shared" si="34"/>
        <v>-0.97034877653982265</v>
      </c>
      <c r="AA104" s="127">
        <f t="shared" si="35"/>
        <v>0.17323247598587344</v>
      </c>
    </row>
    <row r="105" spans="3:27" x14ac:dyDescent="0.3">
      <c r="C105" s="83" t="s">
        <v>248</v>
      </c>
      <c r="D105" s="134">
        <f t="shared" si="27"/>
        <v>35.229940999999997</v>
      </c>
      <c r="E105" s="26">
        <v>3.447756</v>
      </c>
      <c r="F105" s="26">
        <v>0</v>
      </c>
      <c r="G105" s="26">
        <v>2.9743089999999999</v>
      </c>
      <c r="H105" s="26">
        <v>3.082411</v>
      </c>
      <c r="I105" s="26">
        <v>14.321001000000001</v>
      </c>
      <c r="J105" s="26">
        <v>8.5952649999999995</v>
      </c>
      <c r="K105" s="60">
        <v>2.809199</v>
      </c>
      <c r="L105" s="69">
        <f t="shared" si="26"/>
        <v>0.64709700000000003</v>
      </c>
      <c r="M105" s="16">
        <v>0</v>
      </c>
      <c r="N105" s="16">
        <v>0</v>
      </c>
      <c r="O105" s="16">
        <v>0.58824900000000002</v>
      </c>
      <c r="P105" s="16">
        <v>0</v>
      </c>
      <c r="Q105" s="16">
        <v>0</v>
      </c>
      <c r="R105" s="16">
        <v>5.8847999999999998E-2</v>
      </c>
      <c r="S105" s="61">
        <v>0</v>
      </c>
      <c r="T105" s="104">
        <f t="shared" si="28"/>
        <v>53.443060313986919</v>
      </c>
      <c r="U105" s="51" t="str">
        <f t="shared" si="29"/>
        <v>-</v>
      </c>
      <c r="V105" s="51" t="str">
        <f t="shared" si="30"/>
        <v>-</v>
      </c>
      <c r="W105" s="51">
        <f t="shared" si="31"/>
        <v>4.0562074903654741</v>
      </c>
      <c r="X105" s="51" t="str">
        <f t="shared" si="32"/>
        <v>-</v>
      </c>
      <c r="Y105" s="51" t="str">
        <f t="shared" si="33"/>
        <v>-</v>
      </c>
      <c r="Z105" s="51">
        <f t="shared" si="34"/>
        <v>145.05874456226209</v>
      </c>
      <c r="AA105" s="127" t="str">
        <f t="shared" si="35"/>
        <v>-</v>
      </c>
    </row>
    <row r="106" spans="3:27" x14ac:dyDescent="0.3">
      <c r="C106" s="83" t="s">
        <v>288</v>
      </c>
      <c r="D106" s="134">
        <f t="shared" si="27"/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61">
        <v>0</v>
      </c>
      <c r="L106" s="69">
        <f t="shared" si="26"/>
        <v>25.196936999999998</v>
      </c>
      <c r="M106" s="16">
        <v>0</v>
      </c>
      <c r="N106" s="16">
        <v>7.1481180000000002</v>
      </c>
      <c r="O106" s="16">
        <v>7.1481070000000004</v>
      </c>
      <c r="P106" s="16">
        <v>0</v>
      </c>
      <c r="Q106" s="16">
        <v>10.900712</v>
      </c>
      <c r="R106" s="16">
        <v>0</v>
      </c>
      <c r="S106" s="61">
        <v>0</v>
      </c>
      <c r="T106" s="104">
        <f t="shared" si="28"/>
        <v>-1</v>
      </c>
      <c r="U106" s="51" t="str">
        <f t="shared" si="29"/>
        <v>-</v>
      </c>
      <c r="V106" s="51">
        <f t="shared" si="30"/>
        <v>-1</v>
      </c>
      <c r="W106" s="51">
        <f t="shared" si="31"/>
        <v>-1</v>
      </c>
      <c r="X106" s="51" t="str">
        <f t="shared" si="32"/>
        <v>-</v>
      </c>
      <c r="Y106" s="51">
        <f t="shared" si="33"/>
        <v>-1</v>
      </c>
      <c r="Z106" s="51" t="str">
        <f t="shared" si="34"/>
        <v>-</v>
      </c>
      <c r="AA106" s="127" t="str">
        <f t="shared" si="35"/>
        <v>-</v>
      </c>
    </row>
    <row r="107" spans="3:27" x14ac:dyDescent="0.3">
      <c r="C107" s="83" t="s">
        <v>249</v>
      </c>
      <c r="D107" s="134">
        <f t="shared" si="27"/>
        <v>7.401942</v>
      </c>
      <c r="E107" s="26">
        <v>0</v>
      </c>
      <c r="F107" s="26">
        <v>5.3011739999999996</v>
      </c>
      <c r="G107" s="26">
        <v>2.100768</v>
      </c>
      <c r="H107" s="26">
        <v>0</v>
      </c>
      <c r="I107" s="26">
        <v>0</v>
      </c>
      <c r="J107" s="26">
        <v>0</v>
      </c>
      <c r="K107" s="60">
        <v>0</v>
      </c>
      <c r="L107" s="69">
        <f t="shared" si="26"/>
        <v>118.02937800000001</v>
      </c>
      <c r="M107" s="16">
        <v>2.1045180000000001</v>
      </c>
      <c r="N107" s="16">
        <v>0</v>
      </c>
      <c r="O107" s="16">
        <v>0</v>
      </c>
      <c r="P107" s="16">
        <v>0</v>
      </c>
      <c r="Q107" s="16">
        <v>59.584448999999999</v>
      </c>
      <c r="R107" s="16">
        <v>56.340411000000003</v>
      </c>
      <c r="S107" s="61">
        <v>0</v>
      </c>
      <c r="T107" s="104">
        <f t="shared" si="28"/>
        <v>-0.93728729130471233</v>
      </c>
      <c r="U107" s="51">
        <f t="shared" si="29"/>
        <v>-1</v>
      </c>
      <c r="V107" s="51" t="str">
        <f t="shared" si="30"/>
        <v>-</v>
      </c>
      <c r="W107" s="51" t="str">
        <f t="shared" si="31"/>
        <v>-</v>
      </c>
      <c r="X107" s="51" t="str">
        <f t="shared" si="32"/>
        <v>-</v>
      </c>
      <c r="Y107" s="51">
        <f t="shared" si="33"/>
        <v>-1</v>
      </c>
      <c r="Z107" s="51">
        <f t="shared" si="34"/>
        <v>-1</v>
      </c>
      <c r="AA107" s="127" t="str">
        <f t="shared" si="35"/>
        <v>-</v>
      </c>
    </row>
    <row r="108" spans="3:27" x14ac:dyDescent="0.3">
      <c r="C108" s="83" t="s">
        <v>250</v>
      </c>
      <c r="D108" s="134">
        <f t="shared" si="27"/>
        <v>164.193063</v>
      </c>
      <c r="E108" s="26">
        <v>15.095414999999999</v>
      </c>
      <c r="F108" s="26">
        <v>46.824525999999999</v>
      </c>
      <c r="G108" s="26">
        <v>33.138638999999998</v>
      </c>
      <c r="H108" s="26">
        <v>60.810259000000002</v>
      </c>
      <c r="I108" s="26">
        <v>1.610079</v>
      </c>
      <c r="J108" s="26">
        <v>6.7141450000000003</v>
      </c>
      <c r="K108" s="60">
        <v>0</v>
      </c>
      <c r="L108" s="69">
        <f t="shared" si="26"/>
        <v>193.58779500000003</v>
      </c>
      <c r="M108" s="16">
        <v>0</v>
      </c>
      <c r="N108" s="16">
        <v>17.585936</v>
      </c>
      <c r="O108" s="16">
        <v>35.465722</v>
      </c>
      <c r="P108" s="16">
        <v>33.442166</v>
      </c>
      <c r="Q108" s="16">
        <v>3.4402680000000001</v>
      </c>
      <c r="R108" s="16">
        <v>42.597355</v>
      </c>
      <c r="S108" s="61">
        <v>61.056348</v>
      </c>
      <c r="T108" s="104">
        <f t="shared" si="28"/>
        <v>-0.15184186585729764</v>
      </c>
      <c r="U108" s="51" t="str">
        <f t="shared" si="29"/>
        <v>-</v>
      </c>
      <c r="V108" s="51">
        <f t="shared" si="30"/>
        <v>1.6626121009424804</v>
      </c>
      <c r="W108" s="51">
        <f t="shared" si="31"/>
        <v>-6.5614990158666453E-2</v>
      </c>
      <c r="X108" s="51">
        <f t="shared" si="32"/>
        <v>0.81837082562176144</v>
      </c>
      <c r="Y108" s="51">
        <f t="shared" si="33"/>
        <v>-0.53199024029523279</v>
      </c>
      <c r="Z108" s="51">
        <f t="shared" si="34"/>
        <v>-0.84238117601433238</v>
      </c>
      <c r="AA108" s="127">
        <f t="shared" si="35"/>
        <v>-1</v>
      </c>
    </row>
    <row r="109" spans="3:27" x14ac:dyDescent="0.3">
      <c r="C109" s="92" t="s">
        <v>13</v>
      </c>
      <c r="D109" s="65">
        <f t="shared" ref="D109:K109" si="36">SUM(D7:D108)</f>
        <v>39935.591656999997</v>
      </c>
      <c r="E109" s="71">
        <f t="shared" si="36"/>
        <v>6211.4129430000003</v>
      </c>
      <c r="F109" s="75">
        <f t="shared" si="36"/>
        <v>5185.5117660000005</v>
      </c>
      <c r="G109" s="66">
        <f t="shared" si="36"/>
        <v>7026.8447400000005</v>
      </c>
      <c r="H109" s="71">
        <f t="shared" si="36"/>
        <v>4975.8831600000003</v>
      </c>
      <c r="I109" s="75">
        <f t="shared" si="36"/>
        <v>4532.2291130000012</v>
      </c>
      <c r="J109" s="66">
        <f t="shared" si="36"/>
        <v>5520.5300900000011</v>
      </c>
      <c r="K109" s="107">
        <f t="shared" si="36"/>
        <v>6483.1798450000006</v>
      </c>
      <c r="L109" s="105">
        <f t="shared" ref="L109:S109" si="37">SUM(L7:L108)</f>
        <v>43762.63012400001</v>
      </c>
      <c r="M109" s="66">
        <f t="shared" si="37"/>
        <v>6522.1309620000002</v>
      </c>
      <c r="N109" s="71">
        <f t="shared" si="37"/>
        <v>5421.4717879999998</v>
      </c>
      <c r="O109" s="71">
        <f t="shared" si="37"/>
        <v>5466.9043169999995</v>
      </c>
      <c r="P109" s="71">
        <f t="shared" si="37"/>
        <v>6128.3386569999984</v>
      </c>
      <c r="Q109" s="71">
        <f t="shared" si="37"/>
        <v>6388.0001639999982</v>
      </c>
      <c r="R109" s="75">
        <f t="shared" si="37"/>
        <v>6877.8889600000011</v>
      </c>
      <c r="S109" s="111">
        <f t="shared" si="37"/>
        <v>6957.8952759999993</v>
      </c>
      <c r="T109" s="106">
        <f t="shared" si="28"/>
        <v>-8.7449919169762524E-2</v>
      </c>
      <c r="U109" s="77">
        <f t="shared" si="29"/>
        <v>-4.7640567294698788E-2</v>
      </c>
      <c r="V109" s="78">
        <f t="shared" si="30"/>
        <v>-4.3523240777952221E-2</v>
      </c>
      <c r="W109" s="76">
        <f t="shared" si="31"/>
        <v>0.28534255083799032</v>
      </c>
      <c r="X109" s="76">
        <f t="shared" si="32"/>
        <v>-0.18805349402217253</v>
      </c>
      <c r="Y109" s="76">
        <f t="shared" si="33"/>
        <v>-0.2905089235060323</v>
      </c>
      <c r="Z109" s="77">
        <f t="shared" si="34"/>
        <v>-0.19735108808735402</v>
      </c>
      <c r="AA109" s="78">
        <f t="shared" si="35"/>
        <v>-6.8226872088380519E-2</v>
      </c>
    </row>
    <row r="110" spans="3:27" x14ac:dyDescent="0.3">
      <c r="C110" s="22" t="s">
        <v>291</v>
      </c>
    </row>
  </sheetData>
  <mergeCells count="6">
    <mergeCell ref="C5:C6"/>
    <mergeCell ref="D4:K4"/>
    <mergeCell ref="L4:S4"/>
    <mergeCell ref="T4:AA5"/>
    <mergeCell ref="D5:K5"/>
    <mergeCell ref="L5:S5"/>
  </mergeCells>
  <pageMargins left="0.7" right="0.7" top="0.75" bottom="0.75" header="0.3" footer="0.3"/>
  <ignoredErrors>
    <ignoredError sqref="L7:L10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7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2" customWidth="1"/>
    <col min="2" max="3" width="18.6640625" style="2" customWidth="1"/>
    <col min="4" max="6" width="20.77734375" style="2" customWidth="1"/>
    <col min="7" max="7" width="23.77734375" style="2" customWidth="1"/>
    <col min="8" max="12" width="20.77734375" style="2" customWidth="1"/>
    <col min="13" max="13" width="25.33203125" style="2" customWidth="1"/>
    <col min="14" max="17" width="20.77734375" style="2" customWidth="1"/>
    <col min="18" max="18" width="21" style="2" customWidth="1"/>
    <col min="19" max="19" width="23.109375" style="2" customWidth="1"/>
    <col min="20" max="20" width="20.5546875" style="2" customWidth="1"/>
    <col min="21" max="21" width="8.88671875" style="10"/>
    <col min="22" max="16384" width="8.88671875" style="2"/>
  </cols>
  <sheetData>
    <row r="2" spans="1:23" x14ac:dyDescent="0.3">
      <c r="B2" s="3" t="s">
        <v>351</v>
      </c>
      <c r="C2" s="3"/>
      <c r="D2" s="10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3" x14ac:dyDescent="0.3">
      <c r="B3" s="3"/>
      <c r="C3" s="3"/>
      <c r="D3" s="10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3" x14ac:dyDescent="0.3">
      <c r="B4" s="3"/>
      <c r="C4" s="180" t="s">
        <v>10</v>
      </c>
      <c r="D4" s="180"/>
      <c r="E4" s="180"/>
      <c r="F4" s="180"/>
      <c r="G4" s="180"/>
      <c r="H4" s="181"/>
      <c r="I4" s="167" t="s">
        <v>10</v>
      </c>
      <c r="J4" s="167"/>
      <c r="K4" s="167"/>
      <c r="L4" s="167"/>
      <c r="M4" s="167"/>
      <c r="N4" s="168"/>
      <c r="O4" s="182" t="s">
        <v>304</v>
      </c>
      <c r="P4" s="167"/>
      <c r="Q4" s="167"/>
      <c r="R4" s="167"/>
      <c r="S4" s="167"/>
      <c r="T4" s="167"/>
    </row>
    <row r="5" spans="1:23" x14ac:dyDescent="0.3">
      <c r="B5" s="166" t="s">
        <v>305</v>
      </c>
      <c r="C5" s="165">
        <v>2020</v>
      </c>
      <c r="D5" s="165"/>
      <c r="E5" s="165"/>
      <c r="F5" s="165"/>
      <c r="G5" s="165"/>
      <c r="H5" s="172"/>
      <c r="I5" s="165">
        <v>2019</v>
      </c>
      <c r="J5" s="165"/>
      <c r="K5" s="165"/>
      <c r="L5" s="165"/>
      <c r="M5" s="165"/>
      <c r="N5" s="172"/>
      <c r="O5" s="178" t="s">
        <v>307</v>
      </c>
      <c r="P5" s="178"/>
      <c r="Q5" s="178"/>
      <c r="R5" s="178"/>
      <c r="S5" s="178"/>
      <c r="T5" s="179"/>
    </row>
    <row r="6" spans="1:23" x14ac:dyDescent="0.3">
      <c r="B6" s="169"/>
      <c r="C6" s="58" t="s">
        <v>13</v>
      </c>
      <c r="D6" s="31" t="s">
        <v>315</v>
      </c>
      <c r="E6" s="44" t="s">
        <v>167</v>
      </c>
      <c r="F6" s="50" t="s">
        <v>8</v>
      </c>
      <c r="G6" s="50" t="s">
        <v>168</v>
      </c>
      <c r="H6" s="113" t="s">
        <v>316</v>
      </c>
      <c r="I6" s="49" t="s">
        <v>13</v>
      </c>
      <c r="J6" s="31" t="s">
        <v>315</v>
      </c>
      <c r="K6" s="58" t="s">
        <v>167</v>
      </c>
      <c r="L6" s="31" t="s">
        <v>8</v>
      </c>
      <c r="M6" s="31" t="s">
        <v>168</v>
      </c>
      <c r="N6" s="98" t="s">
        <v>316</v>
      </c>
      <c r="O6" s="58" t="s">
        <v>13</v>
      </c>
      <c r="P6" s="31" t="s">
        <v>315</v>
      </c>
      <c r="Q6" s="32" t="s">
        <v>167</v>
      </c>
      <c r="R6" s="31" t="s">
        <v>8</v>
      </c>
      <c r="S6" s="31" t="s">
        <v>168</v>
      </c>
      <c r="T6" s="58" t="s">
        <v>316</v>
      </c>
    </row>
    <row r="7" spans="1:23" x14ac:dyDescent="0.3">
      <c r="B7" s="112" t="s">
        <v>308</v>
      </c>
      <c r="C7" s="88">
        <f>SUM(D7:H7)</f>
        <v>6211.4129429999994</v>
      </c>
      <c r="D7" s="43">
        <v>361.243607</v>
      </c>
      <c r="E7" s="39">
        <v>5478.4846909999997</v>
      </c>
      <c r="F7" s="39">
        <v>131.91601</v>
      </c>
      <c r="G7" s="39">
        <v>0.80821399999999999</v>
      </c>
      <c r="H7" s="89">
        <v>238.960421</v>
      </c>
      <c r="I7" s="88">
        <f>SUM(J7:N7)</f>
        <v>6522.1309620000002</v>
      </c>
      <c r="J7" s="39">
        <v>426.19720599999999</v>
      </c>
      <c r="K7" s="39">
        <v>5689.3005730000004</v>
      </c>
      <c r="L7" s="16">
        <v>267.682073</v>
      </c>
      <c r="M7" s="16">
        <v>27.024162</v>
      </c>
      <c r="N7" s="61">
        <v>111.926948</v>
      </c>
      <c r="O7" s="79">
        <f>IF(ISERROR(C7/I7-1),"-",(C7/I7-1))</f>
        <v>-4.764056729469901E-2</v>
      </c>
      <c r="P7" s="47">
        <f t="shared" ref="P7:T14" si="0">IF(ISERROR(D7/J7-1),"-",(D7/J7-1))</f>
        <v>-0.15240268609362961</v>
      </c>
      <c r="Q7" s="47">
        <f t="shared" si="0"/>
        <v>-3.7054797737437251E-2</v>
      </c>
      <c r="R7" s="47">
        <f t="shared" si="0"/>
        <v>-0.50719146589992226</v>
      </c>
      <c r="S7" s="47">
        <f t="shared" si="0"/>
        <v>-0.97009291166919442</v>
      </c>
      <c r="T7" s="126">
        <f t="shared" si="0"/>
        <v>1.1349677201954975</v>
      </c>
    </row>
    <row r="8" spans="1:23" x14ac:dyDescent="0.3">
      <c r="B8" s="112" t="s">
        <v>309</v>
      </c>
      <c r="C8" s="88">
        <f t="shared" ref="C8:C13" si="1">SUM(D8:H8)</f>
        <v>5185.5117660000005</v>
      </c>
      <c r="D8" s="43">
        <v>338.48618099999999</v>
      </c>
      <c r="E8" s="39">
        <v>4729.2915149999999</v>
      </c>
      <c r="F8" s="39">
        <v>65.450457</v>
      </c>
      <c r="G8" s="39">
        <v>6.9921509999999998</v>
      </c>
      <c r="H8" s="89">
        <v>45.291462000000003</v>
      </c>
      <c r="I8" s="88">
        <f t="shared" ref="I8:I13" si="2">SUM(J8:N8)</f>
        <v>5421.4717880000007</v>
      </c>
      <c r="J8" s="39">
        <v>251.296367</v>
      </c>
      <c r="K8" s="39">
        <v>4934.0369620000001</v>
      </c>
      <c r="L8" s="16">
        <v>92.737041000000005</v>
      </c>
      <c r="M8" s="16">
        <v>0</v>
      </c>
      <c r="N8" s="61">
        <v>143.40141800000001</v>
      </c>
      <c r="O8" s="79">
        <f t="shared" ref="O8:O14" si="3">IF(ISERROR(C8/I8-1),"-",(C8/I8-1))</f>
        <v>-4.3523240777952443E-2</v>
      </c>
      <c r="P8" s="47">
        <f t="shared" si="0"/>
        <v>0.34696010547577871</v>
      </c>
      <c r="Q8" s="47">
        <f t="shared" si="0"/>
        <v>-4.1496536928456118E-2</v>
      </c>
      <c r="R8" s="47">
        <f t="shared" si="0"/>
        <v>-0.29423608631204878</v>
      </c>
      <c r="S8" s="47" t="str">
        <f t="shared" si="0"/>
        <v>-</v>
      </c>
      <c r="T8" s="126">
        <f t="shared" si="0"/>
        <v>-0.68416308128835934</v>
      </c>
    </row>
    <row r="9" spans="1:23" x14ac:dyDescent="0.3">
      <c r="B9" s="112" t="s">
        <v>310</v>
      </c>
      <c r="C9" s="88">
        <f t="shared" si="1"/>
        <v>7026.8447400000005</v>
      </c>
      <c r="D9" s="43">
        <v>317.92663800000003</v>
      </c>
      <c r="E9" s="39">
        <v>6281.8781749999998</v>
      </c>
      <c r="F9" s="39">
        <v>249.445187</v>
      </c>
      <c r="G9" s="39">
        <v>0</v>
      </c>
      <c r="H9" s="89">
        <v>177.59474</v>
      </c>
      <c r="I9" s="88">
        <f t="shared" si="2"/>
        <v>5466.9043169999995</v>
      </c>
      <c r="J9" s="39">
        <v>207.14639600000001</v>
      </c>
      <c r="K9" s="39">
        <v>4979.0540119999996</v>
      </c>
      <c r="L9" s="16">
        <v>189.95797099999999</v>
      </c>
      <c r="M9" s="16">
        <v>0</v>
      </c>
      <c r="N9" s="61">
        <v>90.745937999999995</v>
      </c>
      <c r="O9" s="79">
        <f t="shared" si="3"/>
        <v>0.28534255083799032</v>
      </c>
      <c r="P9" s="47">
        <f t="shared" si="0"/>
        <v>0.5347920318150261</v>
      </c>
      <c r="Q9" s="47">
        <f t="shared" si="0"/>
        <v>0.26166098215847189</v>
      </c>
      <c r="R9" s="47">
        <f t="shared" si="0"/>
        <v>0.31315988314067655</v>
      </c>
      <c r="S9" s="47" t="str">
        <f t="shared" si="0"/>
        <v>-</v>
      </c>
      <c r="T9" s="126">
        <f t="shared" si="0"/>
        <v>0.95705443035918591</v>
      </c>
    </row>
    <row r="10" spans="1:23" x14ac:dyDescent="0.3">
      <c r="B10" s="112" t="s">
        <v>311</v>
      </c>
      <c r="C10" s="88">
        <f t="shared" si="1"/>
        <v>4975.8831599999994</v>
      </c>
      <c r="D10" s="43">
        <v>44.731658000000003</v>
      </c>
      <c r="E10" s="39">
        <v>4684.3822019999998</v>
      </c>
      <c r="F10" s="39">
        <v>194.07919699999999</v>
      </c>
      <c r="G10" s="39">
        <v>0</v>
      </c>
      <c r="H10" s="89">
        <v>52.690103000000001</v>
      </c>
      <c r="I10" s="88">
        <f t="shared" si="2"/>
        <v>6128.3386570000011</v>
      </c>
      <c r="J10" s="39">
        <v>281.75684999999999</v>
      </c>
      <c r="K10" s="39">
        <v>5682.3297810000004</v>
      </c>
      <c r="L10" s="16">
        <v>52.371592</v>
      </c>
      <c r="M10" s="16">
        <v>0.89397899999999997</v>
      </c>
      <c r="N10" s="61">
        <v>110.98645500000001</v>
      </c>
      <c r="O10" s="79">
        <f t="shared" si="3"/>
        <v>-0.18805349402217308</v>
      </c>
      <c r="P10" s="47">
        <f t="shared" si="0"/>
        <v>-0.841240211196285</v>
      </c>
      <c r="Q10" s="47">
        <f t="shared" si="0"/>
        <v>-0.1756229605569245</v>
      </c>
      <c r="R10" s="47">
        <f t="shared" si="0"/>
        <v>2.7058105279671465</v>
      </c>
      <c r="S10" s="47">
        <f t="shared" si="0"/>
        <v>-1</v>
      </c>
      <c r="T10" s="126">
        <f t="shared" si="0"/>
        <v>-0.52525645584409375</v>
      </c>
    </row>
    <row r="11" spans="1:23" x14ac:dyDescent="0.3">
      <c r="B11" s="112" t="s">
        <v>4</v>
      </c>
      <c r="C11" s="88">
        <f t="shared" si="1"/>
        <v>4532.2291130000003</v>
      </c>
      <c r="D11" s="43">
        <v>132.81667999999999</v>
      </c>
      <c r="E11" s="39">
        <v>4144.7094090000001</v>
      </c>
      <c r="F11" s="39">
        <v>190.500417</v>
      </c>
      <c r="G11" s="39">
        <v>0</v>
      </c>
      <c r="H11" s="89">
        <v>64.202607</v>
      </c>
      <c r="I11" s="88">
        <f t="shared" si="2"/>
        <v>6388.000164000001</v>
      </c>
      <c r="J11" s="39">
        <v>355.11865299999999</v>
      </c>
      <c r="K11" s="39">
        <v>5856.4178970000003</v>
      </c>
      <c r="L11" s="16">
        <v>119.56646600000001</v>
      </c>
      <c r="M11" s="16">
        <v>1.991762</v>
      </c>
      <c r="N11" s="61">
        <v>54.905386</v>
      </c>
      <c r="O11" s="79">
        <f t="shared" si="3"/>
        <v>-0.29050892350603275</v>
      </c>
      <c r="P11" s="47">
        <f t="shared" si="0"/>
        <v>-0.62599351265279779</v>
      </c>
      <c r="Q11" s="47">
        <f t="shared" si="0"/>
        <v>-0.29227908904465938</v>
      </c>
      <c r="R11" s="47">
        <f t="shared" si="0"/>
        <v>0.59325957664417373</v>
      </c>
      <c r="S11" s="47">
        <f t="shared" si="0"/>
        <v>-1</v>
      </c>
      <c r="T11" s="126">
        <f t="shared" si="0"/>
        <v>0.16933167540248228</v>
      </c>
    </row>
    <row r="12" spans="1:23" x14ac:dyDescent="0.3">
      <c r="B12" s="112" t="s">
        <v>312</v>
      </c>
      <c r="C12" s="88">
        <f t="shared" si="1"/>
        <v>5520.5300900000002</v>
      </c>
      <c r="D12" s="43">
        <v>173.83749599999999</v>
      </c>
      <c r="E12" s="39">
        <v>4759.5046709999997</v>
      </c>
      <c r="F12" s="39">
        <v>364.40022299999998</v>
      </c>
      <c r="G12" s="39">
        <v>5.0185919999999999</v>
      </c>
      <c r="H12" s="89">
        <v>217.76910799999999</v>
      </c>
      <c r="I12" s="88">
        <f t="shared" si="2"/>
        <v>6877.8889600000002</v>
      </c>
      <c r="J12" s="39">
        <v>342.66403300000002</v>
      </c>
      <c r="K12" s="39">
        <v>6403.5055199999997</v>
      </c>
      <c r="L12" s="16">
        <v>100.42635900000001</v>
      </c>
      <c r="M12" s="16">
        <v>0</v>
      </c>
      <c r="N12" s="61">
        <v>31.293047999999999</v>
      </c>
      <c r="O12" s="79">
        <f t="shared" si="3"/>
        <v>-0.19735108808735402</v>
      </c>
      <c r="P12" s="47">
        <f t="shared" si="0"/>
        <v>-0.492688233200127</v>
      </c>
      <c r="Q12" s="47">
        <f t="shared" si="0"/>
        <v>-0.25673450953783206</v>
      </c>
      <c r="R12" s="47">
        <f t="shared" si="0"/>
        <v>2.6285316587052603</v>
      </c>
      <c r="S12" s="47" t="str">
        <f t="shared" si="0"/>
        <v>-</v>
      </c>
      <c r="T12" s="126">
        <f t="shared" si="0"/>
        <v>5.9590251483332652</v>
      </c>
    </row>
    <row r="13" spans="1:23" x14ac:dyDescent="0.3">
      <c r="B13" s="112" t="s">
        <v>313</v>
      </c>
      <c r="C13" s="88">
        <f t="shared" si="1"/>
        <v>6483.1798449999997</v>
      </c>
      <c r="D13" s="43">
        <v>305.55348700000002</v>
      </c>
      <c r="E13" s="39">
        <v>5175.3967439999997</v>
      </c>
      <c r="F13" s="39">
        <v>836.66767500000003</v>
      </c>
      <c r="G13" s="39">
        <v>5.8303900000000004</v>
      </c>
      <c r="H13" s="89">
        <v>159.731549</v>
      </c>
      <c r="I13" s="88">
        <f t="shared" si="2"/>
        <v>6957.8952760000002</v>
      </c>
      <c r="J13" s="39">
        <v>410.91256700000002</v>
      </c>
      <c r="K13" s="39">
        <v>6450.045118</v>
      </c>
      <c r="L13" s="16">
        <v>38.967796</v>
      </c>
      <c r="M13" s="16">
        <v>0</v>
      </c>
      <c r="N13" s="61">
        <v>57.969794999999998</v>
      </c>
      <c r="O13" s="79">
        <f t="shared" si="3"/>
        <v>-6.8226872088380741E-2</v>
      </c>
      <c r="P13" s="47">
        <f t="shared" si="0"/>
        <v>-0.25640267166616004</v>
      </c>
      <c r="Q13" s="47">
        <f t="shared" si="0"/>
        <v>-0.19761852059652529</v>
      </c>
      <c r="R13" s="47">
        <f t="shared" si="0"/>
        <v>20.47074663909655</v>
      </c>
      <c r="S13" s="47" t="str">
        <f t="shared" si="0"/>
        <v>-</v>
      </c>
      <c r="T13" s="126">
        <f t="shared" si="0"/>
        <v>1.7554271841051019</v>
      </c>
    </row>
    <row r="14" spans="1:23" x14ac:dyDescent="0.3">
      <c r="A14" s="10"/>
      <c r="B14" s="114" t="s">
        <v>13</v>
      </c>
      <c r="C14" s="65">
        <f t="shared" ref="C14:N14" si="4">SUM(C7:C13)</f>
        <v>39935.591656999997</v>
      </c>
      <c r="D14" s="71">
        <f t="shared" si="4"/>
        <v>1674.5957469999998</v>
      </c>
      <c r="E14" s="71">
        <f t="shared" si="4"/>
        <v>35253.647406999997</v>
      </c>
      <c r="F14" s="75">
        <f t="shared" si="4"/>
        <v>2032.4591660000001</v>
      </c>
      <c r="G14" s="66">
        <f t="shared" si="4"/>
        <v>18.649346999999999</v>
      </c>
      <c r="H14" s="71">
        <f t="shared" si="4"/>
        <v>956.23998999999992</v>
      </c>
      <c r="I14" s="105">
        <f t="shared" si="4"/>
        <v>43762.63012400001</v>
      </c>
      <c r="J14" s="71">
        <f t="shared" si="4"/>
        <v>2275.0920719999999</v>
      </c>
      <c r="K14" s="75">
        <f t="shared" si="4"/>
        <v>39994.689863</v>
      </c>
      <c r="L14" s="75">
        <f t="shared" si="4"/>
        <v>861.7092980000001</v>
      </c>
      <c r="M14" s="75">
        <f t="shared" si="4"/>
        <v>29.909903000000003</v>
      </c>
      <c r="N14" s="107">
        <f t="shared" si="4"/>
        <v>601.22898799999996</v>
      </c>
      <c r="O14" s="110">
        <f t="shared" si="3"/>
        <v>-8.7449919169762524E-2</v>
      </c>
      <c r="P14" s="73">
        <f t="shared" si="0"/>
        <v>-0.26394374644895691</v>
      </c>
      <c r="Q14" s="73">
        <f t="shared" si="0"/>
        <v>-0.11854179822972077</v>
      </c>
      <c r="R14" s="73">
        <f t="shared" si="0"/>
        <v>1.3586366895625628</v>
      </c>
      <c r="S14" s="73">
        <f t="shared" si="0"/>
        <v>-0.37648253155485001</v>
      </c>
      <c r="T14" s="74">
        <f t="shared" si="0"/>
        <v>0.5904755244436084</v>
      </c>
    </row>
    <row r="15" spans="1:23" x14ac:dyDescent="0.3">
      <c r="B15" s="22" t="s">
        <v>291</v>
      </c>
      <c r="E15" s="3"/>
      <c r="F15" s="3"/>
      <c r="G15" s="3"/>
      <c r="H15" s="3"/>
      <c r="I15" s="3"/>
      <c r="J15" s="145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8"/>
      <c r="V15" s="146"/>
      <c r="W15" s="146"/>
    </row>
    <row r="16" spans="1:23" x14ac:dyDescent="0.3">
      <c r="D16" s="145"/>
      <c r="E16" s="146"/>
      <c r="F16" s="146"/>
      <c r="G16" s="146"/>
      <c r="H16" s="146"/>
      <c r="I16" s="146"/>
      <c r="J16" s="146"/>
      <c r="K16" s="146"/>
      <c r="L16" s="146"/>
      <c r="M16" s="146"/>
    </row>
    <row r="17" spans="4:17" x14ac:dyDescent="0.3">
      <c r="D17" s="20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</sheetData>
  <mergeCells count="7">
    <mergeCell ref="O5:T5"/>
    <mergeCell ref="B5:B6"/>
    <mergeCell ref="I5:N5"/>
    <mergeCell ref="I4:N4"/>
    <mergeCell ref="C4:H4"/>
    <mergeCell ref="C5:H5"/>
    <mergeCell ref="O4:T4"/>
  </mergeCells>
  <pageMargins left="0.7" right="0.7" top="0.75" bottom="0.75" header="0.3" footer="0.3"/>
  <pageSetup paperSize="9" orientation="portrait" r:id="rId1"/>
  <ignoredErrors>
    <ignoredError sqref="I14" formula="1"/>
    <ignoredError sqref="J14:N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80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2" customWidth="1"/>
    <col min="2" max="2" width="42" style="2" customWidth="1"/>
    <col min="3" max="3" width="9" style="10" bestFit="1" customWidth="1"/>
    <col min="4" max="4" width="8.88671875" style="2" customWidth="1"/>
    <col min="5" max="21" width="9" style="2" bestFit="1" customWidth="1"/>
    <col min="22" max="22" width="13.33203125" style="2" customWidth="1"/>
    <col min="23" max="23" width="13.21875" style="2" customWidth="1"/>
    <col min="24" max="25" width="9" style="2" bestFit="1" customWidth="1"/>
    <col min="26" max="26" width="9.109375" style="2" bestFit="1" customWidth="1"/>
    <col min="27" max="27" width="8.88671875" style="10"/>
    <col min="28" max="16384" width="8.88671875" style="2"/>
  </cols>
  <sheetData>
    <row r="2" spans="2:26" x14ac:dyDescent="0.3">
      <c r="B2" s="3" t="s">
        <v>352</v>
      </c>
    </row>
    <row r="5" spans="2:26" x14ac:dyDescent="0.3">
      <c r="B5" s="14" t="s">
        <v>9</v>
      </c>
      <c r="C5" s="167" t="s">
        <v>10</v>
      </c>
      <c r="D5" s="167"/>
      <c r="E5" s="167"/>
      <c r="F5" s="167"/>
      <c r="G5" s="167"/>
      <c r="H5" s="167"/>
      <c r="I5" s="167"/>
      <c r="J5" s="168"/>
      <c r="K5" s="167" t="s">
        <v>10</v>
      </c>
      <c r="L5" s="167"/>
      <c r="M5" s="167"/>
      <c r="N5" s="167"/>
      <c r="O5" s="167"/>
      <c r="P5" s="167"/>
      <c r="Q5" s="167"/>
      <c r="R5" s="168"/>
      <c r="S5" s="183" t="s">
        <v>306</v>
      </c>
      <c r="T5" s="165"/>
      <c r="U5" s="165"/>
      <c r="V5" s="165"/>
      <c r="W5" s="165"/>
      <c r="X5" s="165"/>
      <c r="Y5" s="165"/>
      <c r="Z5" s="165"/>
    </row>
    <row r="6" spans="2:26" x14ac:dyDescent="0.3">
      <c r="B6" s="185" t="s">
        <v>317</v>
      </c>
      <c r="C6" s="167">
        <v>2020</v>
      </c>
      <c r="D6" s="167"/>
      <c r="E6" s="167"/>
      <c r="F6" s="167"/>
      <c r="G6" s="167"/>
      <c r="H6" s="167"/>
      <c r="I6" s="167"/>
      <c r="J6" s="168"/>
      <c r="K6" s="167">
        <v>2019</v>
      </c>
      <c r="L6" s="167"/>
      <c r="M6" s="167"/>
      <c r="N6" s="167"/>
      <c r="O6" s="167"/>
      <c r="P6" s="167"/>
      <c r="Q6" s="167"/>
      <c r="R6" s="168"/>
      <c r="S6" s="184" t="s">
        <v>307</v>
      </c>
      <c r="T6" s="177"/>
      <c r="U6" s="177"/>
      <c r="V6" s="177"/>
      <c r="W6" s="177"/>
      <c r="X6" s="177"/>
      <c r="Y6" s="177"/>
      <c r="Z6" s="177"/>
    </row>
    <row r="7" spans="2:26" x14ac:dyDescent="0.3">
      <c r="B7" s="169"/>
      <c r="C7" s="56" t="s">
        <v>13</v>
      </c>
      <c r="D7" s="24" t="s">
        <v>297</v>
      </c>
      <c r="E7" s="56" t="s">
        <v>298</v>
      </c>
      <c r="F7" s="23" t="s">
        <v>299</v>
      </c>
      <c r="G7" s="24" t="s">
        <v>300</v>
      </c>
      <c r="H7" s="56" t="s">
        <v>301</v>
      </c>
      <c r="I7" s="23" t="s">
        <v>302</v>
      </c>
      <c r="J7" s="103" t="s">
        <v>303</v>
      </c>
      <c r="K7" s="56" t="s">
        <v>13</v>
      </c>
      <c r="L7" s="24" t="s">
        <v>297</v>
      </c>
      <c r="M7" s="56" t="s">
        <v>298</v>
      </c>
      <c r="N7" s="24" t="s">
        <v>299</v>
      </c>
      <c r="O7" s="24" t="s">
        <v>300</v>
      </c>
      <c r="P7" s="56" t="s">
        <v>301</v>
      </c>
      <c r="Q7" s="24" t="s">
        <v>302</v>
      </c>
      <c r="R7" s="103" t="s">
        <v>303</v>
      </c>
      <c r="S7" s="56" t="s">
        <v>13</v>
      </c>
      <c r="T7" s="7" t="s">
        <v>297</v>
      </c>
      <c r="U7" s="56" t="s">
        <v>298</v>
      </c>
      <c r="V7" s="7" t="s">
        <v>299</v>
      </c>
      <c r="W7" s="7" t="s">
        <v>300</v>
      </c>
      <c r="X7" s="56" t="s">
        <v>301</v>
      </c>
      <c r="Y7" s="7" t="s">
        <v>302</v>
      </c>
      <c r="Z7" s="12" t="s">
        <v>303</v>
      </c>
    </row>
    <row r="8" spans="2:26" x14ac:dyDescent="0.3">
      <c r="B8" s="115" t="s">
        <v>56</v>
      </c>
      <c r="C8" s="69">
        <f t="shared" ref="C8:C39" si="0">SUM(D8:J8)</f>
        <v>499.98914600000001</v>
      </c>
      <c r="D8" s="143">
        <v>84.080405999999996</v>
      </c>
      <c r="E8" s="143">
        <v>40.166578000000001</v>
      </c>
      <c r="F8" s="143">
        <v>40.128300000000003</v>
      </c>
      <c r="G8" s="143">
        <v>58.334662000000002</v>
      </c>
      <c r="H8" s="143">
        <v>62.206560000000003</v>
      </c>
      <c r="I8" s="143">
        <v>107.671302</v>
      </c>
      <c r="J8" s="144">
        <v>107.401338</v>
      </c>
      <c r="K8" s="69">
        <f>SUM(L8:R8)</f>
        <v>505.03727399999997</v>
      </c>
      <c r="L8" s="16">
        <v>25.82572</v>
      </c>
      <c r="M8" s="16">
        <v>85.157814000000002</v>
      </c>
      <c r="N8" s="16">
        <v>13.462441</v>
      </c>
      <c r="O8" s="16">
        <v>8.0031060000000007</v>
      </c>
      <c r="P8" s="16">
        <v>98.642213999999996</v>
      </c>
      <c r="Q8" s="16">
        <v>180.305689</v>
      </c>
      <c r="R8" s="61">
        <v>93.640289999999993</v>
      </c>
      <c r="S8" s="79">
        <f t="shared" ref="S8:S39" si="1">IF(ISERROR(C8/K8-1),"-",(C8/K8-1))</f>
        <v>-9.9955552983599372E-3</v>
      </c>
      <c r="T8" s="47">
        <f t="shared" ref="T8:T39" si="2">IF(ISERROR(D8/L8-1),"-",(D8/L8-1))</f>
        <v>2.2556848753877916</v>
      </c>
      <c r="U8" s="47">
        <f t="shared" ref="U8:U39" si="3">IF(ISERROR(E8/M8-1),"-",(E8/M8-1))</f>
        <v>-0.52832774688180706</v>
      </c>
      <c r="V8" s="47">
        <f t="shared" ref="V8:V39" si="4">IF(ISERROR(F8/N8-1),"-",(F8/N8-1))</f>
        <v>1.9807595814161787</v>
      </c>
      <c r="W8" s="47">
        <f t="shared" ref="W8:W39" si="5">IF(ISERROR(G8/O8-1),"-",(G8/O8-1))</f>
        <v>6.2890027946649711</v>
      </c>
      <c r="X8" s="47">
        <f t="shared" ref="X8:X39" si="6">IF(ISERROR(H8/P8-1),"-",(H8/P8-1))</f>
        <v>-0.369371818844212</v>
      </c>
      <c r="Y8" s="47">
        <f t="shared" ref="Y8:Y39" si="7">IF(ISERROR(I8/Q8-1),"-",(I8/Q8-1))</f>
        <v>-0.40284023983292061</v>
      </c>
      <c r="Z8" s="126">
        <f t="shared" ref="Z8:Z39" si="8">IF(ISERROR(J8/R8-1),"-",(J8/R8-1))</f>
        <v>0.14695648635859637</v>
      </c>
    </row>
    <row r="9" spans="2:26" x14ac:dyDescent="0.3">
      <c r="B9" s="115" t="s">
        <v>104</v>
      </c>
      <c r="C9" s="69">
        <f t="shared" si="0"/>
        <v>28.340838000000002</v>
      </c>
      <c r="D9" s="143">
        <v>3.237069</v>
      </c>
      <c r="E9" s="143">
        <v>3.0947779999999998</v>
      </c>
      <c r="F9" s="143">
        <v>2.9925459999999999</v>
      </c>
      <c r="G9" s="143">
        <v>4.5295100000000001</v>
      </c>
      <c r="H9" s="143">
        <v>5.1059929999999998</v>
      </c>
      <c r="I9" s="143">
        <v>4.4964849999999998</v>
      </c>
      <c r="J9" s="144">
        <v>4.8844570000000003</v>
      </c>
      <c r="K9" s="69">
        <f t="shared" ref="K9:K72" si="9">SUM(L9:R9)</f>
        <v>28.556841000000002</v>
      </c>
      <c r="L9" s="16">
        <v>5.2750709999999996</v>
      </c>
      <c r="M9" s="16">
        <v>10.422636000000001</v>
      </c>
      <c r="N9" s="16">
        <v>1.6361129999999999</v>
      </c>
      <c r="O9" s="16">
        <v>2.042338</v>
      </c>
      <c r="P9" s="16">
        <v>1.9747760000000001</v>
      </c>
      <c r="Q9" s="16">
        <v>5.1913289999999996</v>
      </c>
      <c r="R9" s="61">
        <v>2.0145780000000002</v>
      </c>
      <c r="S9" s="79">
        <f t="shared" si="1"/>
        <v>-7.5639668967586449E-3</v>
      </c>
      <c r="T9" s="47">
        <f t="shared" si="2"/>
        <v>-0.38634588994157615</v>
      </c>
      <c r="U9" s="47">
        <f t="shared" si="3"/>
        <v>-0.70307146867644621</v>
      </c>
      <c r="V9" s="47">
        <f t="shared" si="4"/>
        <v>0.82905826186822074</v>
      </c>
      <c r="W9" s="47">
        <f t="shared" si="5"/>
        <v>1.217806259296943</v>
      </c>
      <c r="X9" s="47">
        <f t="shared" si="6"/>
        <v>1.5856061649523792</v>
      </c>
      <c r="Y9" s="47">
        <f t="shared" si="7"/>
        <v>-0.13384703608652038</v>
      </c>
      <c r="Z9" s="126">
        <f t="shared" si="8"/>
        <v>1.4245559119577398</v>
      </c>
    </row>
    <row r="10" spans="2:26" x14ac:dyDescent="0.3">
      <c r="B10" s="115" t="s">
        <v>39</v>
      </c>
      <c r="C10" s="69">
        <f t="shared" si="0"/>
        <v>377.46637700000002</v>
      </c>
      <c r="D10" s="143">
        <v>41.777506000000002</v>
      </c>
      <c r="E10" s="143">
        <v>15.529536999999999</v>
      </c>
      <c r="F10" s="143">
        <v>64.200728999999995</v>
      </c>
      <c r="G10" s="143">
        <v>50.736277999999999</v>
      </c>
      <c r="H10" s="143">
        <v>91.692317000000003</v>
      </c>
      <c r="I10" s="143">
        <v>64.726161000000005</v>
      </c>
      <c r="J10" s="144">
        <v>48.803849</v>
      </c>
      <c r="K10" s="69">
        <f t="shared" si="9"/>
        <v>315.18007800000004</v>
      </c>
      <c r="L10" s="16">
        <v>44.583652999999998</v>
      </c>
      <c r="M10" s="16">
        <v>47.267401999999997</v>
      </c>
      <c r="N10" s="16">
        <v>23.491398</v>
      </c>
      <c r="O10" s="16">
        <v>57.926014000000002</v>
      </c>
      <c r="P10" s="16">
        <v>36.270032999999998</v>
      </c>
      <c r="Q10" s="16">
        <v>53.202483000000001</v>
      </c>
      <c r="R10" s="61">
        <v>52.439095000000002</v>
      </c>
      <c r="S10" s="79">
        <f t="shared" si="1"/>
        <v>0.19762130714365767</v>
      </c>
      <c r="T10" s="47">
        <f t="shared" si="2"/>
        <v>-6.2941163659245181E-2</v>
      </c>
      <c r="U10" s="47">
        <f t="shared" si="3"/>
        <v>-0.67145355270425067</v>
      </c>
      <c r="V10" s="47">
        <f t="shared" si="4"/>
        <v>1.732946289531172</v>
      </c>
      <c r="W10" s="47">
        <f t="shared" si="5"/>
        <v>-0.12411929465749194</v>
      </c>
      <c r="X10" s="47">
        <f t="shared" si="6"/>
        <v>1.5280461421140701</v>
      </c>
      <c r="Y10" s="47">
        <f t="shared" si="7"/>
        <v>0.21660037934695642</v>
      </c>
      <c r="Z10" s="126">
        <f t="shared" si="8"/>
        <v>-6.9323202469455336E-2</v>
      </c>
    </row>
    <row r="11" spans="2:26" x14ac:dyDescent="0.3">
      <c r="B11" s="115" t="s">
        <v>124</v>
      </c>
      <c r="C11" s="69">
        <f t="shared" si="0"/>
        <v>174.35404499999999</v>
      </c>
      <c r="D11" s="143">
        <v>31.426019</v>
      </c>
      <c r="E11" s="143">
        <v>14.934431</v>
      </c>
      <c r="F11" s="143">
        <v>35.141361000000003</v>
      </c>
      <c r="G11" s="143">
        <v>17.830099000000001</v>
      </c>
      <c r="H11" s="143">
        <v>29.544281999999999</v>
      </c>
      <c r="I11" s="143">
        <v>16.764749999999999</v>
      </c>
      <c r="J11" s="144">
        <v>28.713103</v>
      </c>
      <c r="K11" s="69">
        <f t="shared" si="9"/>
        <v>448.52652700000004</v>
      </c>
      <c r="L11" s="16">
        <v>58.014364</v>
      </c>
      <c r="M11" s="16">
        <v>33.189244000000002</v>
      </c>
      <c r="N11" s="16">
        <v>39.836235000000002</v>
      </c>
      <c r="O11" s="16">
        <v>77.150682000000003</v>
      </c>
      <c r="P11" s="16">
        <v>118.063361</v>
      </c>
      <c r="Q11" s="16">
        <v>28.956586999999999</v>
      </c>
      <c r="R11" s="61">
        <v>93.316053999999994</v>
      </c>
      <c r="S11" s="79">
        <f t="shared" si="1"/>
        <v>-0.61127372740653985</v>
      </c>
      <c r="T11" s="47">
        <f t="shared" si="2"/>
        <v>-0.45830623946855642</v>
      </c>
      <c r="U11" s="47">
        <f t="shared" si="3"/>
        <v>-0.55002195892139039</v>
      </c>
      <c r="V11" s="47">
        <f t="shared" si="4"/>
        <v>-0.11785436048361497</v>
      </c>
      <c r="W11" s="47">
        <f t="shared" si="5"/>
        <v>-0.76889252903817495</v>
      </c>
      <c r="X11" s="47">
        <f t="shared" si="6"/>
        <v>-0.74975909757473369</v>
      </c>
      <c r="Y11" s="47">
        <f t="shared" si="7"/>
        <v>-0.42103846699889047</v>
      </c>
      <c r="Z11" s="126">
        <f t="shared" si="8"/>
        <v>-0.69230264494467364</v>
      </c>
    </row>
    <row r="12" spans="2:26" x14ac:dyDescent="0.3">
      <c r="B12" s="115" t="s">
        <v>77</v>
      </c>
      <c r="C12" s="69">
        <f t="shared" si="0"/>
        <v>0.919103</v>
      </c>
      <c r="D12" s="143">
        <v>1.9963000000000002E-2</v>
      </c>
      <c r="E12" s="143">
        <v>6.2909999999999994E-2</v>
      </c>
      <c r="F12" s="143">
        <v>0.80041600000000002</v>
      </c>
      <c r="G12" s="143">
        <v>6.0780000000000001E-3</v>
      </c>
      <c r="H12" s="143">
        <v>2.954E-3</v>
      </c>
      <c r="I12" s="143">
        <v>1.5675999999999999E-2</v>
      </c>
      <c r="J12" s="144">
        <v>1.1106E-2</v>
      </c>
      <c r="K12" s="69">
        <f t="shared" si="9"/>
        <v>1.3139220000000003</v>
      </c>
      <c r="L12" s="16">
        <v>0.36568200000000001</v>
      </c>
      <c r="M12" s="16">
        <v>0.19185099999999999</v>
      </c>
      <c r="N12" s="16">
        <v>0.44849800000000001</v>
      </c>
      <c r="O12" s="16">
        <v>7.3430999999999996E-2</v>
      </c>
      <c r="P12" s="16">
        <v>0.115982</v>
      </c>
      <c r="Q12" s="16">
        <v>0.101826</v>
      </c>
      <c r="R12" s="61">
        <v>1.6652E-2</v>
      </c>
      <c r="S12" s="79">
        <f t="shared" si="1"/>
        <v>-0.30048891791141341</v>
      </c>
      <c r="T12" s="47">
        <f t="shared" si="2"/>
        <v>-0.94540885250025974</v>
      </c>
      <c r="U12" s="47">
        <f t="shared" si="3"/>
        <v>-0.67208927761648363</v>
      </c>
      <c r="V12" s="47">
        <f t="shared" si="4"/>
        <v>0.78465901743151578</v>
      </c>
      <c r="W12" s="47">
        <f t="shared" si="5"/>
        <v>-0.91722841851534098</v>
      </c>
      <c r="X12" s="47">
        <f t="shared" si="6"/>
        <v>-0.97453053059957584</v>
      </c>
      <c r="Y12" s="47">
        <f t="shared" si="7"/>
        <v>-0.84605110679001438</v>
      </c>
      <c r="Z12" s="126">
        <f t="shared" si="8"/>
        <v>-0.3330530867163104</v>
      </c>
    </row>
    <row r="13" spans="2:26" x14ac:dyDescent="0.3">
      <c r="B13" s="115" t="s">
        <v>149</v>
      </c>
      <c r="C13" s="69">
        <f t="shared" si="0"/>
        <v>151.11126900000002</v>
      </c>
      <c r="D13" s="143">
        <v>22.756215000000001</v>
      </c>
      <c r="E13" s="143">
        <v>23.959807999999999</v>
      </c>
      <c r="F13" s="143">
        <v>24.288315999999998</v>
      </c>
      <c r="G13" s="143">
        <v>39.196497000000001</v>
      </c>
      <c r="H13" s="143">
        <v>4.0192610000000002</v>
      </c>
      <c r="I13" s="143">
        <v>22.783127</v>
      </c>
      <c r="J13" s="144">
        <v>14.108045000000001</v>
      </c>
      <c r="K13" s="69">
        <f t="shared" si="9"/>
        <v>123.32974</v>
      </c>
      <c r="L13" s="16">
        <v>15.872036</v>
      </c>
      <c r="M13" s="16">
        <v>13.105378</v>
      </c>
      <c r="N13" s="16">
        <v>9.7616759999999996</v>
      </c>
      <c r="O13" s="16">
        <v>21.058717999999999</v>
      </c>
      <c r="P13" s="16">
        <v>20.517759000000002</v>
      </c>
      <c r="Q13" s="16">
        <v>22.613600999999999</v>
      </c>
      <c r="R13" s="61">
        <v>20.400572</v>
      </c>
      <c r="S13" s="79">
        <f t="shared" si="1"/>
        <v>0.22526220358528293</v>
      </c>
      <c r="T13" s="47">
        <f t="shared" si="2"/>
        <v>0.43373005202357162</v>
      </c>
      <c r="U13" s="47">
        <f t="shared" si="3"/>
        <v>0.82824242078328436</v>
      </c>
      <c r="V13" s="47">
        <f t="shared" si="4"/>
        <v>1.488129702317512</v>
      </c>
      <c r="W13" s="47">
        <f t="shared" si="5"/>
        <v>0.86129549766514768</v>
      </c>
      <c r="X13" s="47">
        <f t="shared" si="6"/>
        <v>-0.80410818744873647</v>
      </c>
      <c r="Y13" s="47">
        <f t="shared" si="7"/>
        <v>7.4966388590653743E-3</v>
      </c>
      <c r="Z13" s="126">
        <f t="shared" si="8"/>
        <v>-0.3084485572267287</v>
      </c>
    </row>
    <row r="14" spans="2:26" x14ac:dyDescent="0.3">
      <c r="B14" s="115" t="s">
        <v>71</v>
      </c>
      <c r="C14" s="69">
        <f t="shared" si="0"/>
        <v>150.17412200000001</v>
      </c>
      <c r="D14" s="143">
        <v>32.212823</v>
      </c>
      <c r="E14" s="143">
        <v>10.092393</v>
      </c>
      <c r="F14" s="143">
        <v>27.472950000000001</v>
      </c>
      <c r="G14" s="143">
        <v>6.2177369999999996</v>
      </c>
      <c r="H14" s="143">
        <v>10.896969</v>
      </c>
      <c r="I14" s="143">
        <v>40.633009000000001</v>
      </c>
      <c r="J14" s="144">
        <v>22.648240999999999</v>
      </c>
      <c r="K14" s="69">
        <f t="shared" si="9"/>
        <v>147.15267700000001</v>
      </c>
      <c r="L14" s="16">
        <v>33.376452</v>
      </c>
      <c r="M14" s="16">
        <v>15.565958999999999</v>
      </c>
      <c r="N14" s="16">
        <v>16.432462000000001</v>
      </c>
      <c r="O14" s="16">
        <v>19.778130000000001</v>
      </c>
      <c r="P14" s="16">
        <v>27.104172999999999</v>
      </c>
      <c r="Q14" s="16">
        <v>15.115586</v>
      </c>
      <c r="R14" s="61">
        <v>19.779914999999999</v>
      </c>
      <c r="S14" s="79">
        <f t="shared" si="1"/>
        <v>2.0532721942938315E-2</v>
      </c>
      <c r="T14" s="47">
        <f t="shared" si="2"/>
        <v>-3.4863771619583761E-2</v>
      </c>
      <c r="U14" s="47">
        <f t="shared" si="3"/>
        <v>-0.35163692773442357</v>
      </c>
      <c r="V14" s="47">
        <f t="shared" si="4"/>
        <v>0.67187059370653035</v>
      </c>
      <c r="W14" s="47">
        <f t="shared" si="5"/>
        <v>-0.68562563801532295</v>
      </c>
      <c r="X14" s="47">
        <f t="shared" si="6"/>
        <v>-0.59795973114545864</v>
      </c>
      <c r="Y14" s="47">
        <f t="shared" si="7"/>
        <v>1.6881530759045664</v>
      </c>
      <c r="Z14" s="126">
        <f t="shared" si="8"/>
        <v>0.14501204883843033</v>
      </c>
    </row>
    <row r="15" spans="2:26" x14ac:dyDescent="0.3">
      <c r="B15" s="115" t="s">
        <v>69</v>
      </c>
      <c r="C15" s="69">
        <f t="shared" si="0"/>
        <v>181.54422200000002</v>
      </c>
      <c r="D15" s="143">
        <v>9.9634900000000002</v>
      </c>
      <c r="E15" s="143">
        <v>10.38965</v>
      </c>
      <c r="F15" s="143">
        <v>18.561782999999998</v>
      </c>
      <c r="G15" s="143">
        <v>7.513846</v>
      </c>
      <c r="H15" s="143">
        <v>42.596578000000001</v>
      </c>
      <c r="I15" s="143">
        <v>29.804883</v>
      </c>
      <c r="J15" s="144">
        <v>62.713991999999998</v>
      </c>
      <c r="K15" s="69">
        <f t="shared" si="9"/>
        <v>117.606143</v>
      </c>
      <c r="L15" s="16">
        <v>16.525061999999998</v>
      </c>
      <c r="M15" s="16">
        <v>15.693720000000001</v>
      </c>
      <c r="N15" s="16">
        <v>8.0674770000000002</v>
      </c>
      <c r="O15" s="16">
        <v>24.254557999999999</v>
      </c>
      <c r="P15" s="16">
        <v>20.061744000000001</v>
      </c>
      <c r="Q15" s="16">
        <v>20.842687000000002</v>
      </c>
      <c r="R15" s="61">
        <v>12.160895</v>
      </c>
      <c r="S15" s="79">
        <f t="shared" si="1"/>
        <v>0.54366274897732181</v>
      </c>
      <c r="T15" s="47">
        <f t="shared" si="2"/>
        <v>-0.39706792022928561</v>
      </c>
      <c r="U15" s="47">
        <f t="shared" si="3"/>
        <v>-0.337974043120433</v>
      </c>
      <c r="V15" s="47">
        <f t="shared" si="4"/>
        <v>1.3008163518780402</v>
      </c>
      <c r="W15" s="47">
        <f t="shared" si="5"/>
        <v>-0.69020890836270854</v>
      </c>
      <c r="X15" s="47">
        <f t="shared" si="6"/>
        <v>1.1232739287272331</v>
      </c>
      <c r="Y15" s="47">
        <f t="shared" si="7"/>
        <v>0.42999235175387884</v>
      </c>
      <c r="Z15" s="126">
        <f t="shared" si="8"/>
        <v>4.1570210909641103</v>
      </c>
    </row>
    <row r="16" spans="2:26" x14ac:dyDescent="0.3">
      <c r="B16" s="115" t="s">
        <v>70</v>
      </c>
      <c r="C16" s="69">
        <f t="shared" si="0"/>
        <v>17.813876999999998</v>
      </c>
      <c r="D16" s="143">
        <v>1.1080449999999999</v>
      </c>
      <c r="E16" s="143">
        <v>1.7873049999999999</v>
      </c>
      <c r="F16" s="143">
        <v>5.2645289999999996</v>
      </c>
      <c r="G16" s="143">
        <v>2.3994070000000001</v>
      </c>
      <c r="H16" s="143">
        <v>0.40574900000000003</v>
      </c>
      <c r="I16" s="143">
        <v>1.8541890000000001</v>
      </c>
      <c r="J16" s="144">
        <v>4.9946529999999996</v>
      </c>
      <c r="K16" s="69">
        <f t="shared" si="9"/>
        <v>15.426897</v>
      </c>
      <c r="L16" s="16">
        <v>2.0718459999999999</v>
      </c>
      <c r="M16" s="16">
        <v>2.0047299999999999</v>
      </c>
      <c r="N16" s="16">
        <v>2.6768489999999998</v>
      </c>
      <c r="O16" s="16">
        <v>2.4284590000000001</v>
      </c>
      <c r="P16" s="16">
        <v>2.231134</v>
      </c>
      <c r="Q16" s="16">
        <v>2.1760549999999999</v>
      </c>
      <c r="R16" s="61">
        <v>1.8378239999999999</v>
      </c>
      <c r="S16" s="79">
        <f t="shared" si="1"/>
        <v>0.15472845900248111</v>
      </c>
      <c r="T16" s="47">
        <f t="shared" si="2"/>
        <v>-0.46518949767502027</v>
      </c>
      <c r="U16" s="47">
        <f t="shared" si="3"/>
        <v>-0.10845600155631929</v>
      </c>
      <c r="V16" s="47">
        <f t="shared" si="4"/>
        <v>0.96668881957854169</v>
      </c>
      <c r="W16" s="47">
        <f t="shared" si="5"/>
        <v>-1.1963142058399989E-2</v>
      </c>
      <c r="X16" s="47">
        <f t="shared" si="6"/>
        <v>-0.81814225411830932</v>
      </c>
      <c r="Y16" s="47">
        <f t="shared" si="7"/>
        <v>-0.147912621693845</v>
      </c>
      <c r="Z16" s="126">
        <f t="shared" si="8"/>
        <v>1.7176993009123831</v>
      </c>
    </row>
    <row r="17" spans="2:26" x14ac:dyDescent="0.3">
      <c r="B17" s="115" t="s">
        <v>68</v>
      </c>
      <c r="C17" s="69">
        <f t="shared" si="0"/>
        <v>449.234511</v>
      </c>
      <c r="D17" s="143">
        <v>10.430242</v>
      </c>
      <c r="E17" s="143">
        <v>100.958257</v>
      </c>
      <c r="F17" s="143">
        <v>20.331831999999999</v>
      </c>
      <c r="G17" s="143">
        <v>56.897483999999999</v>
      </c>
      <c r="H17" s="143">
        <v>16.168780000000002</v>
      </c>
      <c r="I17" s="143">
        <v>29.451802000000001</v>
      </c>
      <c r="J17" s="144">
        <v>214.99611400000001</v>
      </c>
      <c r="K17" s="69">
        <f t="shared" si="9"/>
        <v>288.62877099999997</v>
      </c>
      <c r="L17" s="16">
        <v>75.873373999999998</v>
      </c>
      <c r="M17" s="16">
        <v>29.811653</v>
      </c>
      <c r="N17" s="16">
        <v>89.099918000000002</v>
      </c>
      <c r="O17" s="16">
        <v>11.483976</v>
      </c>
      <c r="P17" s="16">
        <v>26.663295999999999</v>
      </c>
      <c r="Q17" s="16">
        <v>36.190421000000001</v>
      </c>
      <c r="R17" s="61">
        <v>19.506132999999998</v>
      </c>
      <c r="S17" s="79">
        <f t="shared" si="1"/>
        <v>0.55644397280131175</v>
      </c>
      <c r="T17" s="47">
        <f t="shared" si="2"/>
        <v>-0.86253093212910237</v>
      </c>
      <c r="U17" s="47">
        <f t="shared" si="3"/>
        <v>2.386536700933692</v>
      </c>
      <c r="V17" s="47">
        <f t="shared" si="4"/>
        <v>-0.77180863398774402</v>
      </c>
      <c r="W17" s="47">
        <f t="shared" si="5"/>
        <v>3.9545108767207449</v>
      </c>
      <c r="X17" s="47">
        <f t="shared" si="6"/>
        <v>-0.3935941002942771</v>
      </c>
      <c r="Y17" s="47">
        <f t="shared" si="7"/>
        <v>-0.18619896684816128</v>
      </c>
      <c r="Z17" s="126">
        <f t="shared" si="8"/>
        <v>10.021975191084774</v>
      </c>
    </row>
    <row r="18" spans="2:26" x14ac:dyDescent="0.3">
      <c r="B18" s="133" t="s">
        <v>38</v>
      </c>
      <c r="C18" s="69">
        <f t="shared" si="0"/>
        <v>1190.431282</v>
      </c>
      <c r="D18" s="143">
        <v>117.435817</v>
      </c>
      <c r="E18" s="143">
        <v>184.11355399999999</v>
      </c>
      <c r="F18" s="143">
        <v>129.67573200000001</v>
      </c>
      <c r="G18" s="143">
        <v>326.426153</v>
      </c>
      <c r="H18" s="143">
        <v>106.851207</v>
      </c>
      <c r="I18" s="143">
        <v>190.36812599999999</v>
      </c>
      <c r="J18" s="144">
        <v>135.56069299999999</v>
      </c>
      <c r="K18" s="69">
        <f t="shared" si="9"/>
        <v>1351.7471819999998</v>
      </c>
      <c r="L18" s="16">
        <v>561.32554500000003</v>
      </c>
      <c r="M18" s="16">
        <v>136.890027</v>
      </c>
      <c r="N18" s="16">
        <v>126.64269899999999</v>
      </c>
      <c r="O18" s="16">
        <v>190.291042</v>
      </c>
      <c r="P18" s="16">
        <v>97.969363000000001</v>
      </c>
      <c r="Q18" s="16">
        <v>92.557683999999995</v>
      </c>
      <c r="R18" s="61">
        <v>146.07082199999999</v>
      </c>
      <c r="S18" s="79">
        <f t="shared" si="1"/>
        <v>-0.11933880991068335</v>
      </c>
      <c r="T18" s="47">
        <f t="shared" si="2"/>
        <v>-0.79078839713236282</v>
      </c>
      <c r="U18" s="47">
        <f t="shared" si="3"/>
        <v>0.34497419596534962</v>
      </c>
      <c r="V18" s="47">
        <f t="shared" si="4"/>
        <v>2.3949529060494967E-2</v>
      </c>
      <c r="W18" s="47">
        <f t="shared" si="5"/>
        <v>0.7154047272493258</v>
      </c>
      <c r="X18" s="47">
        <f t="shared" si="6"/>
        <v>9.065940338920031E-2</v>
      </c>
      <c r="Y18" s="47">
        <f t="shared" si="7"/>
        <v>1.0567511823221505</v>
      </c>
      <c r="Z18" s="126">
        <f t="shared" si="8"/>
        <v>-7.1952282160772763E-2</v>
      </c>
    </row>
    <row r="19" spans="2:26" x14ac:dyDescent="0.3">
      <c r="B19" s="115" t="s">
        <v>121</v>
      </c>
      <c r="C19" s="69">
        <f t="shared" si="0"/>
        <v>650.10224699999992</v>
      </c>
      <c r="D19" s="143">
        <v>79.953014999999994</v>
      </c>
      <c r="E19" s="143">
        <v>58.464091000000003</v>
      </c>
      <c r="F19" s="143">
        <v>63.128422</v>
      </c>
      <c r="G19" s="143">
        <v>43.809249000000001</v>
      </c>
      <c r="H19" s="143">
        <v>101.464945</v>
      </c>
      <c r="I19" s="143">
        <v>146.71927299999999</v>
      </c>
      <c r="J19" s="144">
        <v>156.56325200000001</v>
      </c>
      <c r="K19" s="69">
        <f t="shared" si="9"/>
        <v>776.34148400000004</v>
      </c>
      <c r="L19" s="16">
        <v>99.987989999999996</v>
      </c>
      <c r="M19" s="16">
        <v>115.555657</v>
      </c>
      <c r="N19" s="16">
        <v>127.520991</v>
      </c>
      <c r="O19" s="16">
        <v>93.750095000000002</v>
      </c>
      <c r="P19" s="16">
        <v>125.752622</v>
      </c>
      <c r="Q19" s="16">
        <v>93.571287999999996</v>
      </c>
      <c r="R19" s="61">
        <v>120.20284100000001</v>
      </c>
      <c r="S19" s="79">
        <f t="shared" si="1"/>
        <v>-0.16260787243980401</v>
      </c>
      <c r="T19" s="47">
        <f t="shared" si="2"/>
        <v>-0.20037381489516892</v>
      </c>
      <c r="U19" s="47">
        <f t="shared" si="3"/>
        <v>-0.49406119511743152</v>
      </c>
      <c r="V19" s="47">
        <f t="shared" si="4"/>
        <v>-0.50495662318057111</v>
      </c>
      <c r="W19" s="47">
        <f t="shared" si="5"/>
        <v>-0.53270181752882495</v>
      </c>
      <c r="X19" s="47">
        <f t="shared" si="6"/>
        <v>-0.19313853352497101</v>
      </c>
      <c r="Y19" s="47">
        <f t="shared" si="7"/>
        <v>0.56799458611705744</v>
      </c>
      <c r="Z19" s="126">
        <f t="shared" si="8"/>
        <v>0.3024921099826583</v>
      </c>
    </row>
    <row r="20" spans="2:26" x14ac:dyDescent="0.3">
      <c r="B20" s="115" t="s">
        <v>146</v>
      </c>
      <c r="C20" s="69">
        <f t="shared" si="0"/>
        <v>645.12264700000003</v>
      </c>
      <c r="D20" s="143">
        <v>163.03037800000001</v>
      </c>
      <c r="E20" s="143">
        <v>54.236995999999998</v>
      </c>
      <c r="F20" s="143">
        <v>197.21160499999999</v>
      </c>
      <c r="G20" s="143">
        <v>65.511454000000001</v>
      </c>
      <c r="H20" s="143">
        <v>76.054462000000001</v>
      </c>
      <c r="I20" s="143">
        <v>44.503684</v>
      </c>
      <c r="J20" s="144">
        <v>44.574067999999997</v>
      </c>
      <c r="K20" s="69">
        <f t="shared" si="9"/>
        <v>533.11675300000002</v>
      </c>
      <c r="L20" s="16">
        <v>95.131089000000003</v>
      </c>
      <c r="M20" s="16">
        <v>82.086982000000006</v>
      </c>
      <c r="N20" s="16">
        <v>92.328031999999993</v>
      </c>
      <c r="O20" s="16">
        <v>83.879633999999996</v>
      </c>
      <c r="P20" s="16">
        <v>70.966278000000003</v>
      </c>
      <c r="Q20" s="16">
        <v>58.438051999999999</v>
      </c>
      <c r="R20" s="61">
        <v>50.286686000000003</v>
      </c>
      <c r="S20" s="79">
        <f t="shared" si="1"/>
        <v>0.21009636889051198</v>
      </c>
      <c r="T20" s="47">
        <f t="shared" si="2"/>
        <v>0.71374447316586487</v>
      </c>
      <c r="U20" s="47">
        <f t="shared" si="3"/>
        <v>-0.33927408855158059</v>
      </c>
      <c r="V20" s="47">
        <f t="shared" si="4"/>
        <v>1.135988396243516</v>
      </c>
      <c r="W20" s="47">
        <f t="shared" si="5"/>
        <v>-0.21898259594218061</v>
      </c>
      <c r="X20" s="47">
        <f t="shared" si="6"/>
        <v>7.1698617193929781E-2</v>
      </c>
      <c r="Y20" s="47">
        <f t="shared" si="7"/>
        <v>-0.2384468257087009</v>
      </c>
      <c r="Z20" s="126">
        <f t="shared" si="8"/>
        <v>-0.11360100365333292</v>
      </c>
    </row>
    <row r="21" spans="2:26" x14ac:dyDescent="0.3">
      <c r="B21" s="115" t="s">
        <v>79</v>
      </c>
      <c r="C21" s="69">
        <f t="shared" si="0"/>
        <v>78.788387000000014</v>
      </c>
      <c r="D21" s="143">
        <v>9.7717869999999998</v>
      </c>
      <c r="E21" s="143">
        <v>30.088751999999999</v>
      </c>
      <c r="F21" s="143">
        <v>14.703172</v>
      </c>
      <c r="G21" s="143">
        <v>5.7104470000000003</v>
      </c>
      <c r="H21" s="143">
        <v>3.8003770000000001</v>
      </c>
      <c r="I21" s="143">
        <v>11.097939</v>
      </c>
      <c r="J21" s="144">
        <v>3.6159129999999999</v>
      </c>
      <c r="K21" s="69">
        <f t="shared" si="9"/>
        <v>104.457087</v>
      </c>
      <c r="L21" s="16">
        <v>8.7338959999999997</v>
      </c>
      <c r="M21" s="16">
        <v>7.9773709999999998</v>
      </c>
      <c r="N21" s="16">
        <v>18.442968</v>
      </c>
      <c r="O21" s="16">
        <v>11.871527</v>
      </c>
      <c r="P21" s="16">
        <v>21.834408</v>
      </c>
      <c r="Q21" s="16">
        <v>16.854514000000002</v>
      </c>
      <c r="R21" s="61">
        <v>18.742402999999999</v>
      </c>
      <c r="S21" s="79">
        <f t="shared" si="1"/>
        <v>-0.24573440383226453</v>
      </c>
      <c r="T21" s="47">
        <f t="shared" si="2"/>
        <v>0.11883482468763074</v>
      </c>
      <c r="U21" s="47">
        <f t="shared" si="3"/>
        <v>2.7717629028410489</v>
      </c>
      <c r="V21" s="47">
        <f t="shared" si="4"/>
        <v>-0.20277625596921278</v>
      </c>
      <c r="W21" s="47">
        <f t="shared" si="5"/>
        <v>-0.51897957187815857</v>
      </c>
      <c r="X21" s="47">
        <f t="shared" si="6"/>
        <v>-0.82594549849943266</v>
      </c>
      <c r="Y21" s="47">
        <f t="shared" si="7"/>
        <v>-0.34154500094158757</v>
      </c>
      <c r="Z21" s="126">
        <f t="shared" si="8"/>
        <v>-0.80707313784683854</v>
      </c>
    </row>
    <row r="22" spans="2:26" x14ac:dyDescent="0.3">
      <c r="B22" s="115" t="s">
        <v>83</v>
      </c>
      <c r="C22" s="69">
        <f t="shared" si="0"/>
        <v>89.10437499999999</v>
      </c>
      <c r="D22" s="143">
        <v>6.8969129999999996</v>
      </c>
      <c r="E22" s="143">
        <v>7.1691399999999996</v>
      </c>
      <c r="F22" s="143">
        <v>8.5701450000000001</v>
      </c>
      <c r="G22" s="143">
        <v>10.647119999999999</v>
      </c>
      <c r="H22" s="143">
        <v>2.5436519999999998</v>
      </c>
      <c r="I22" s="143">
        <v>40.254534999999997</v>
      </c>
      <c r="J22" s="144">
        <v>13.022869999999999</v>
      </c>
      <c r="K22" s="69">
        <f t="shared" si="9"/>
        <v>74.170767999999995</v>
      </c>
      <c r="L22" s="16">
        <v>8.1111970000000007</v>
      </c>
      <c r="M22" s="16">
        <v>8.1369720000000001</v>
      </c>
      <c r="N22" s="16">
        <v>12.3605</v>
      </c>
      <c r="O22" s="16">
        <v>8.107901</v>
      </c>
      <c r="P22" s="16">
        <v>7.2834719999999997</v>
      </c>
      <c r="Q22" s="16">
        <v>18.226089999999999</v>
      </c>
      <c r="R22" s="61">
        <v>11.944635999999999</v>
      </c>
      <c r="S22" s="79">
        <f t="shared" si="1"/>
        <v>0.20134087057046512</v>
      </c>
      <c r="T22" s="47">
        <f t="shared" si="2"/>
        <v>-0.14970466134653138</v>
      </c>
      <c r="U22" s="47">
        <f t="shared" si="3"/>
        <v>-0.11894252554881601</v>
      </c>
      <c r="V22" s="47">
        <f t="shared" si="4"/>
        <v>-0.30665062092957407</v>
      </c>
      <c r="W22" s="47">
        <f t="shared" si="5"/>
        <v>0.31317834295213998</v>
      </c>
      <c r="X22" s="47">
        <f t="shared" si="6"/>
        <v>-0.65076381154482377</v>
      </c>
      <c r="Y22" s="47">
        <f t="shared" si="7"/>
        <v>1.2086215419763646</v>
      </c>
      <c r="Z22" s="126">
        <f t="shared" si="8"/>
        <v>9.0269305820620982E-2</v>
      </c>
    </row>
    <row r="23" spans="2:26" x14ac:dyDescent="0.3">
      <c r="B23" s="133" t="s">
        <v>129</v>
      </c>
      <c r="C23" s="69">
        <f t="shared" si="0"/>
        <v>1335.6967730000001</v>
      </c>
      <c r="D23" s="143">
        <v>140.564122</v>
      </c>
      <c r="E23" s="143">
        <v>109.875192</v>
      </c>
      <c r="F23" s="143">
        <v>263.20247699999999</v>
      </c>
      <c r="G23" s="143">
        <v>125.56090500000001</v>
      </c>
      <c r="H23" s="143">
        <v>250.033208</v>
      </c>
      <c r="I23" s="143">
        <v>258.88403699999998</v>
      </c>
      <c r="J23" s="144">
        <v>187.576832</v>
      </c>
      <c r="K23" s="69">
        <f t="shared" si="9"/>
        <v>908.00282600000003</v>
      </c>
      <c r="L23" s="16">
        <v>125.613696</v>
      </c>
      <c r="M23" s="16">
        <v>225.96282500000001</v>
      </c>
      <c r="N23" s="16">
        <v>78.244949000000005</v>
      </c>
      <c r="O23" s="16">
        <v>100.69293999999999</v>
      </c>
      <c r="P23" s="16">
        <v>115.879403</v>
      </c>
      <c r="Q23" s="16">
        <v>133.19937300000001</v>
      </c>
      <c r="R23" s="61">
        <v>128.40964</v>
      </c>
      <c r="S23" s="79">
        <f t="shared" si="1"/>
        <v>0.47102710999712261</v>
      </c>
      <c r="T23" s="47">
        <f t="shared" si="2"/>
        <v>0.11901907575428705</v>
      </c>
      <c r="U23" s="47">
        <f t="shared" si="3"/>
        <v>-0.51374659968957292</v>
      </c>
      <c r="V23" s="47">
        <f t="shared" si="4"/>
        <v>2.3638270631373275</v>
      </c>
      <c r="W23" s="47">
        <f t="shared" si="5"/>
        <v>0.24696830780787615</v>
      </c>
      <c r="X23" s="47">
        <f t="shared" si="6"/>
        <v>1.1577018997931843</v>
      </c>
      <c r="Y23" s="47">
        <f t="shared" si="7"/>
        <v>0.94358300019925734</v>
      </c>
      <c r="Z23" s="126">
        <f t="shared" si="8"/>
        <v>0.46076908244583503</v>
      </c>
    </row>
    <row r="24" spans="2:26" x14ac:dyDescent="0.3">
      <c r="B24" s="115" t="s">
        <v>81</v>
      </c>
      <c r="C24" s="69">
        <f t="shared" si="0"/>
        <v>729.51628099999994</v>
      </c>
      <c r="D24" s="143">
        <v>67.033113999999998</v>
      </c>
      <c r="E24" s="143">
        <v>57.994810000000001</v>
      </c>
      <c r="F24" s="143">
        <v>68.512111000000004</v>
      </c>
      <c r="G24" s="143">
        <v>20.166976999999999</v>
      </c>
      <c r="H24" s="143">
        <v>186.34306699999999</v>
      </c>
      <c r="I24" s="143">
        <v>107.786891</v>
      </c>
      <c r="J24" s="144">
        <v>221.67931100000001</v>
      </c>
      <c r="K24" s="69">
        <f t="shared" si="9"/>
        <v>580.28199200000006</v>
      </c>
      <c r="L24" s="16">
        <v>94.406057000000004</v>
      </c>
      <c r="M24" s="16">
        <v>86.058138</v>
      </c>
      <c r="N24" s="16">
        <v>55.318354999999997</v>
      </c>
      <c r="O24" s="16">
        <v>95.076051000000007</v>
      </c>
      <c r="P24" s="16">
        <v>86.835053000000002</v>
      </c>
      <c r="Q24" s="16">
        <v>82.201239000000001</v>
      </c>
      <c r="R24" s="61">
        <v>80.387099000000006</v>
      </c>
      <c r="S24" s="79">
        <f t="shared" si="1"/>
        <v>0.25717546134018221</v>
      </c>
      <c r="T24" s="47">
        <f t="shared" si="2"/>
        <v>-0.28994901248762039</v>
      </c>
      <c r="U24" s="47">
        <f t="shared" si="3"/>
        <v>-0.3260973180711858</v>
      </c>
      <c r="V24" s="47">
        <f t="shared" si="4"/>
        <v>0.23850593532652975</v>
      </c>
      <c r="W24" s="47">
        <f t="shared" si="5"/>
        <v>-0.78788583678133628</v>
      </c>
      <c r="X24" s="47">
        <f t="shared" si="6"/>
        <v>1.1459429177753826</v>
      </c>
      <c r="Y24" s="47">
        <f t="shared" si="7"/>
        <v>0.31125628167234787</v>
      </c>
      <c r="Z24" s="126">
        <f t="shared" si="8"/>
        <v>1.7576478534198627</v>
      </c>
    </row>
    <row r="25" spans="2:26" x14ac:dyDescent="0.3">
      <c r="B25" s="115" t="s">
        <v>86</v>
      </c>
      <c r="C25" s="69">
        <f t="shared" si="0"/>
        <v>31.098689</v>
      </c>
      <c r="D25" s="143">
        <v>6.2571130000000004</v>
      </c>
      <c r="E25" s="143">
        <v>5.24979</v>
      </c>
      <c r="F25" s="143">
        <v>6.7854660000000004</v>
      </c>
      <c r="G25" s="143">
        <v>2.6739099999999998</v>
      </c>
      <c r="H25" s="143">
        <v>5.0198530000000003</v>
      </c>
      <c r="I25" s="143">
        <v>2.2593649999999998</v>
      </c>
      <c r="J25" s="144">
        <v>2.853192</v>
      </c>
      <c r="K25" s="69">
        <f t="shared" si="9"/>
        <v>39.517845999999999</v>
      </c>
      <c r="L25" s="16">
        <v>7.1265450000000001</v>
      </c>
      <c r="M25" s="16">
        <v>2.4177339999999998</v>
      </c>
      <c r="N25" s="16">
        <v>4.6870529999999997</v>
      </c>
      <c r="O25" s="16">
        <v>6.0302670000000003</v>
      </c>
      <c r="P25" s="16">
        <v>9.6775059999999993</v>
      </c>
      <c r="Q25" s="16">
        <v>4.080622</v>
      </c>
      <c r="R25" s="61">
        <v>5.498119</v>
      </c>
      <c r="S25" s="79">
        <f t="shared" si="1"/>
        <v>-0.21304696111220234</v>
      </c>
      <c r="T25" s="47">
        <f t="shared" si="2"/>
        <v>-0.1219990893202807</v>
      </c>
      <c r="U25" s="47">
        <f t="shared" si="3"/>
        <v>1.1713679006871724</v>
      </c>
      <c r="V25" s="47">
        <f t="shared" si="4"/>
        <v>0.44770413306612933</v>
      </c>
      <c r="W25" s="47">
        <f t="shared" si="5"/>
        <v>-0.55658513959663813</v>
      </c>
      <c r="X25" s="47">
        <f t="shared" si="6"/>
        <v>-0.48128650088152869</v>
      </c>
      <c r="Y25" s="47">
        <f t="shared" si="7"/>
        <v>-0.44631847791831736</v>
      </c>
      <c r="Z25" s="126">
        <f t="shared" si="8"/>
        <v>-0.48106034081837812</v>
      </c>
    </row>
    <row r="26" spans="2:26" x14ac:dyDescent="0.3">
      <c r="B26" s="115" t="s">
        <v>112</v>
      </c>
      <c r="C26" s="69">
        <f t="shared" si="0"/>
        <v>39.923974000000001</v>
      </c>
      <c r="D26" s="143">
        <v>13.993763</v>
      </c>
      <c r="E26" s="143">
        <v>5.2768300000000004</v>
      </c>
      <c r="F26" s="143">
        <v>6.0255539999999996</v>
      </c>
      <c r="G26" s="143">
        <v>1.878312</v>
      </c>
      <c r="H26" s="143">
        <v>2.9379270000000002</v>
      </c>
      <c r="I26" s="143">
        <v>2.4986989999999998</v>
      </c>
      <c r="J26" s="144">
        <v>7.3128890000000002</v>
      </c>
      <c r="K26" s="69">
        <f t="shared" si="9"/>
        <v>60.221880999999996</v>
      </c>
      <c r="L26" s="16">
        <v>6.7177470000000001</v>
      </c>
      <c r="M26" s="16">
        <v>8.0459899999999998</v>
      </c>
      <c r="N26" s="16">
        <v>6.8071609999999998</v>
      </c>
      <c r="O26" s="16">
        <v>2.8856290000000002</v>
      </c>
      <c r="P26" s="16">
        <v>6.4103669999999999</v>
      </c>
      <c r="Q26" s="16">
        <v>10.99305</v>
      </c>
      <c r="R26" s="61">
        <v>18.361937000000001</v>
      </c>
      <c r="S26" s="79">
        <f t="shared" si="1"/>
        <v>-0.33705202599035389</v>
      </c>
      <c r="T26" s="47">
        <f t="shared" si="2"/>
        <v>1.0831036060155288</v>
      </c>
      <c r="U26" s="47">
        <f t="shared" si="3"/>
        <v>-0.34416647298840786</v>
      </c>
      <c r="V26" s="47">
        <f t="shared" si="4"/>
        <v>-0.11482128893381549</v>
      </c>
      <c r="W26" s="47">
        <f t="shared" si="5"/>
        <v>-0.34908056441074031</v>
      </c>
      <c r="X26" s="47">
        <f t="shared" si="6"/>
        <v>-0.54169129474178312</v>
      </c>
      <c r="Y26" s="47">
        <f t="shared" si="7"/>
        <v>-0.7727019344040098</v>
      </c>
      <c r="Z26" s="126">
        <f t="shared" si="8"/>
        <v>-0.6017365161420607</v>
      </c>
    </row>
    <row r="27" spans="2:26" x14ac:dyDescent="0.3">
      <c r="B27" s="115" t="s">
        <v>162</v>
      </c>
      <c r="C27" s="69">
        <f t="shared" si="0"/>
        <v>4462.7969320000002</v>
      </c>
      <c r="D27" s="143">
        <v>689.26587700000005</v>
      </c>
      <c r="E27" s="143">
        <v>512.948397</v>
      </c>
      <c r="F27" s="143">
        <v>725.08343300000001</v>
      </c>
      <c r="G27" s="143">
        <v>471.32848899999999</v>
      </c>
      <c r="H27" s="143">
        <v>557.70585300000005</v>
      </c>
      <c r="I27" s="143">
        <v>634.19259899999997</v>
      </c>
      <c r="J27" s="144">
        <v>872.27228400000001</v>
      </c>
      <c r="K27" s="69">
        <f t="shared" si="9"/>
        <v>4747.0272219999997</v>
      </c>
      <c r="L27" s="16">
        <v>630.40149099999996</v>
      </c>
      <c r="M27" s="16">
        <v>563.74894300000005</v>
      </c>
      <c r="N27" s="16">
        <v>594.42112199999997</v>
      </c>
      <c r="O27" s="16">
        <v>718.305609</v>
      </c>
      <c r="P27" s="16">
        <v>770.61046799999997</v>
      </c>
      <c r="Q27" s="16">
        <v>704.43158200000005</v>
      </c>
      <c r="R27" s="61">
        <v>765.10800700000004</v>
      </c>
      <c r="S27" s="79">
        <f t="shared" si="1"/>
        <v>-5.9875428706778866E-2</v>
      </c>
      <c r="T27" s="47">
        <f t="shared" si="2"/>
        <v>9.3376025977705224E-2</v>
      </c>
      <c r="U27" s="47">
        <f t="shared" si="3"/>
        <v>-9.0112002214432607E-2</v>
      </c>
      <c r="V27" s="47">
        <f t="shared" si="4"/>
        <v>0.21981438102396367</v>
      </c>
      <c r="W27" s="47">
        <f t="shared" si="5"/>
        <v>-0.34383292696799761</v>
      </c>
      <c r="X27" s="47">
        <f t="shared" si="6"/>
        <v>-0.27628046054521016</v>
      </c>
      <c r="Y27" s="47">
        <f t="shared" si="7"/>
        <v>-9.971015609575562E-2</v>
      </c>
      <c r="Z27" s="126">
        <f t="shared" si="8"/>
        <v>0.14006424716451815</v>
      </c>
    </row>
    <row r="28" spans="2:26" x14ac:dyDescent="0.3">
      <c r="B28" s="115" t="s">
        <v>117</v>
      </c>
      <c r="C28" s="69">
        <f t="shared" si="0"/>
        <v>49.329409999999996</v>
      </c>
      <c r="D28" s="143">
        <v>16.677030999999999</v>
      </c>
      <c r="E28" s="143">
        <v>0</v>
      </c>
      <c r="F28" s="143">
        <v>2.7934E-2</v>
      </c>
      <c r="G28" s="143">
        <v>10.425134999999999</v>
      </c>
      <c r="H28" s="143">
        <v>0</v>
      </c>
      <c r="I28" s="143">
        <v>4.0099999999999997E-3</v>
      </c>
      <c r="J28" s="144">
        <v>22.1953</v>
      </c>
      <c r="K28" s="69">
        <f t="shared" si="9"/>
        <v>77.597186000000008</v>
      </c>
      <c r="L28" s="16">
        <v>3.1907939999999999</v>
      </c>
      <c r="M28" s="16">
        <v>10.624941</v>
      </c>
      <c r="N28" s="16">
        <v>9.3872169999999997</v>
      </c>
      <c r="O28" s="16">
        <v>9.9645100000000006</v>
      </c>
      <c r="P28" s="16">
        <v>32.603167999999997</v>
      </c>
      <c r="Q28" s="16">
        <v>11.621850999999999</v>
      </c>
      <c r="R28" s="61">
        <v>0.204705</v>
      </c>
      <c r="S28" s="79">
        <f t="shared" si="1"/>
        <v>-0.36428867407640286</v>
      </c>
      <c r="T28" s="47">
        <f t="shared" si="2"/>
        <v>4.2266084867904352</v>
      </c>
      <c r="U28" s="47">
        <f t="shared" si="3"/>
        <v>-1</v>
      </c>
      <c r="V28" s="47">
        <f t="shared" si="4"/>
        <v>-0.99702425117050131</v>
      </c>
      <c r="W28" s="47">
        <f t="shared" si="5"/>
        <v>4.6226558054535349E-2</v>
      </c>
      <c r="X28" s="47">
        <f t="shared" si="6"/>
        <v>-1</v>
      </c>
      <c r="Y28" s="47">
        <f t="shared" si="7"/>
        <v>-0.99965496029849288</v>
      </c>
      <c r="Z28" s="126">
        <f t="shared" si="8"/>
        <v>107.42578344446886</v>
      </c>
    </row>
    <row r="29" spans="2:26" x14ac:dyDescent="0.3">
      <c r="B29" s="115" t="s">
        <v>150</v>
      </c>
      <c r="C29" s="69">
        <f t="shared" si="0"/>
        <v>139.99538900000002</v>
      </c>
      <c r="D29" s="143">
        <v>4.4725169999999999</v>
      </c>
      <c r="E29" s="143">
        <v>47.219315999999999</v>
      </c>
      <c r="F29" s="143">
        <v>47.091225000000001</v>
      </c>
      <c r="G29" s="143">
        <v>0</v>
      </c>
      <c r="H29" s="143">
        <v>17.616543</v>
      </c>
      <c r="I29" s="143">
        <v>9.1405449999999995</v>
      </c>
      <c r="J29" s="144">
        <v>14.455242999999999</v>
      </c>
      <c r="K29" s="69">
        <f t="shared" si="9"/>
        <v>259.08501699999999</v>
      </c>
      <c r="L29" s="16">
        <v>17.651669999999999</v>
      </c>
      <c r="M29" s="16">
        <v>8.9758840000000006</v>
      </c>
      <c r="N29" s="16">
        <v>18.39152</v>
      </c>
      <c r="O29" s="16">
        <v>36.193717999999997</v>
      </c>
      <c r="P29" s="16">
        <v>17.517298</v>
      </c>
      <c r="Q29" s="16">
        <v>66.978989999999996</v>
      </c>
      <c r="R29" s="61">
        <v>93.375936999999993</v>
      </c>
      <c r="S29" s="79">
        <f t="shared" si="1"/>
        <v>-0.45965463143706209</v>
      </c>
      <c r="T29" s="47">
        <f t="shared" si="2"/>
        <v>-0.74662357725926221</v>
      </c>
      <c r="U29" s="47">
        <f t="shared" si="3"/>
        <v>4.2606869696622631</v>
      </c>
      <c r="V29" s="47">
        <f t="shared" si="4"/>
        <v>1.5604857564790731</v>
      </c>
      <c r="W29" s="47">
        <f t="shared" si="5"/>
        <v>-1</v>
      </c>
      <c r="X29" s="47">
        <f t="shared" si="6"/>
        <v>5.6655427109819634E-3</v>
      </c>
      <c r="Y29" s="47">
        <f t="shared" si="7"/>
        <v>-0.86353116104020078</v>
      </c>
      <c r="Z29" s="126">
        <f t="shared" si="8"/>
        <v>-0.8451930608203696</v>
      </c>
    </row>
    <row r="30" spans="2:26" x14ac:dyDescent="0.3">
      <c r="B30" s="133" t="s">
        <v>65</v>
      </c>
      <c r="C30" s="69">
        <f t="shared" si="0"/>
        <v>1036.623233</v>
      </c>
      <c r="D30" s="143">
        <v>225.214834</v>
      </c>
      <c r="E30" s="143">
        <v>204.13687200000001</v>
      </c>
      <c r="F30" s="143">
        <v>214.09433799999999</v>
      </c>
      <c r="G30" s="143">
        <v>6.7259710000000004</v>
      </c>
      <c r="H30" s="143">
        <v>101.304773</v>
      </c>
      <c r="I30" s="143">
        <v>135.862483</v>
      </c>
      <c r="J30" s="144">
        <v>149.283962</v>
      </c>
      <c r="K30" s="69">
        <f t="shared" si="9"/>
        <v>1511.5639859999999</v>
      </c>
      <c r="L30" s="16">
        <v>294.69583999999998</v>
      </c>
      <c r="M30" s="16">
        <v>192.966837</v>
      </c>
      <c r="N30" s="16">
        <v>138.35521900000001</v>
      </c>
      <c r="O30" s="16">
        <v>203.32126</v>
      </c>
      <c r="P30" s="16">
        <v>215.81866199999999</v>
      </c>
      <c r="Q30" s="16">
        <v>206.099737</v>
      </c>
      <c r="R30" s="61">
        <v>260.30643099999998</v>
      </c>
      <c r="S30" s="79">
        <f t="shared" si="1"/>
        <v>-0.31420486158632244</v>
      </c>
      <c r="T30" s="47">
        <f t="shared" si="2"/>
        <v>-0.23577192674318026</v>
      </c>
      <c r="U30" s="47">
        <f t="shared" si="3"/>
        <v>5.7885775471357315E-2</v>
      </c>
      <c r="V30" s="47">
        <f t="shared" si="4"/>
        <v>0.54742509568793341</v>
      </c>
      <c r="W30" s="47">
        <f t="shared" si="5"/>
        <v>-0.96691948987528409</v>
      </c>
      <c r="X30" s="47">
        <f t="shared" si="6"/>
        <v>-0.53060234892939895</v>
      </c>
      <c r="Y30" s="47">
        <f t="shared" si="7"/>
        <v>-0.3407925455043157</v>
      </c>
      <c r="Z30" s="126">
        <f t="shared" si="8"/>
        <v>-0.42650682341382484</v>
      </c>
    </row>
    <row r="31" spans="2:26" x14ac:dyDescent="0.3">
      <c r="B31" s="115" t="s">
        <v>152</v>
      </c>
      <c r="C31" s="69">
        <f t="shared" si="0"/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61">
        <v>0</v>
      </c>
      <c r="K31" s="69">
        <f t="shared" si="9"/>
        <v>4.7354E-2</v>
      </c>
      <c r="L31" s="16">
        <v>0</v>
      </c>
      <c r="M31" s="16">
        <v>0</v>
      </c>
      <c r="N31" s="16">
        <v>0</v>
      </c>
      <c r="O31" s="16">
        <v>0</v>
      </c>
      <c r="P31" s="16">
        <v>6.3540000000000003E-3</v>
      </c>
      <c r="Q31" s="16">
        <v>0</v>
      </c>
      <c r="R31" s="61">
        <v>4.1000000000000002E-2</v>
      </c>
      <c r="S31" s="79">
        <f t="shared" si="1"/>
        <v>-1</v>
      </c>
      <c r="T31" s="47" t="str">
        <f t="shared" si="2"/>
        <v>-</v>
      </c>
      <c r="U31" s="47" t="str">
        <f t="shared" si="3"/>
        <v>-</v>
      </c>
      <c r="V31" s="47" t="str">
        <f t="shared" si="4"/>
        <v>-</v>
      </c>
      <c r="W31" s="47" t="str">
        <f t="shared" si="5"/>
        <v>-</v>
      </c>
      <c r="X31" s="47">
        <f t="shared" si="6"/>
        <v>-1</v>
      </c>
      <c r="Y31" s="47" t="str">
        <f t="shared" si="7"/>
        <v>-</v>
      </c>
      <c r="Z31" s="126">
        <f t="shared" si="8"/>
        <v>-1</v>
      </c>
    </row>
    <row r="32" spans="2:26" x14ac:dyDescent="0.3">
      <c r="B32" s="115" t="s">
        <v>153</v>
      </c>
      <c r="C32" s="69">
        <f t="shared" si="0"/>
        <v>94.651838000000012</v>
      </c>
      <c r="D32" s="143">
        <v>19.083306</v>
      </c>
      <c r="E32" s="143">
        <v>57.227446</v>
      </c>
      <c r="F32" s="143">
        <v>3.6853379999999998</v>
      </c>
      <c r="G32" s="143">
        <v>0.77900199999999997</v>
      </c>
      <c r="H32" s="143">
        <v>1.576435</v>
      </c>
      <c r="I32" s="143">
        <v>6.142614</v>
      </c>
      <c r="J32" s="144">
        <v>6.1576969999999998</v>
      </c>
      <c r="K32" s="69">
        <f t="shared" si="9"/>
        <v>932.5874</v>
      </c>
      <c r="L32" s="16">
        <v>11.77284</v>
      </c>
      <c r="M32" s="16">
        <v>1.4439869999999999</v>
      </c>
      <c r="N32" s="16">
        <v>385.88035600000001</v>
      </c>
      <c r="O32" s="16">
        <v>2.8106070000000001</v>
      </c>
      <c r="P32" s="16">
        <v>7.8852989999999998</v>
      </c>
      <c r="Q32" s="16">
        <v>516.13579000000004</v>
      </c>
      <c r="R32" s="61">
        <v>6.6585210000000004</v>
      </c>
      <c r="S32" s="79">
        <f t="shared" si="1"/>
        <v>-0.89850620113460677</v>
      </c>
      <c r="T32" s="47">
        <f t="shared" si="2"/>
        <v>0.62096027806374665</v>
      </c>
      <c r="U32" s="47">
        <f t="shared" si="3"/>
        <v>38.631552084610185</v>
      </c>
      <c r="V32" s="47">
        <f t="shared" si="4"/>
        <v>-0.99044953197876706</v>
      </c>
      <c r="W32" s="47">
        <f t="shared" si="5"/>
        <v>-0.7228349605619</v>
      </c>
      <c r="X32" s="47">
        <f t="shared" si="6"/>
        <v>-0.80007923605686981</v>
      </c>
      <c r="Y32" s="47">
        <f t="shared" si="7"/>
        <v>-0.98809884119835989</v>
      </c>
      <c r="Z32" s="126">
        <f t="shared" si="8"/>
        <v>-7.521550206119354E-2</v>
      </c>
    </row>
    <row r="33" spans="2:26" x14ac:dyDescent="0.3">
      <c r="B33" s="115" t="s">
        <v>34</v>
      </c>
      <c r="C33" s="69">
        <f t="shared" si="0"/>
        <v>117.226007</v>
      </c>
      <c r="D33" s="143">
        <v>20.862742999999998</v>
      </c>
      <c r="E33" s="143">
        <v>23.960087999999999</v>
      </c>
      <c r="F33" s="143">
        <v>15.21781</v>
      </c>
      <c r="G33" s="143">
        <v>14.261949</v>
      </c>
      <c r="H33" s="143">
        <v>8.4492999999999991</v>
      </c>
      <c r="I33" s="143">
        <v>18.016258000000001</v>
      </c>
      <c r="J33" s="144">
        <v>16.457858999999999</v>
      </c>
      <c r="K33" s="69">
        <f t="shared" si="9"/>
        <v>140.967724</v>
      </c>
      <c r="L33" s="16">
        <v>32.036495000000002</v>
      </c>
      <c r="M33" s="16">
        <v>33.503242</v>
      </c>
      <c r="N33" s="16">
        <v>9.4453600000000009</v>
      </c>
      <c r="O33" s="16">
        <v>6.529121</v>
      </c>
      <c r="P33" s="16">
        <v>8.3048940000000009</v>
      </c>
      <c r="Q33" s="16">
        <v>21.864239999999999</v>
      </c>
      <c r="R33" s="61">
        <v>29.284372000000001</v>
      </c>
      <c r="S33" s="79">
        <f t="shared" si="1"/>
        <v>-0.16841952417420036</v>
      </c>
      <c r="T33" s="47">
        <f t="shared" si="2"/>
        <v>-0.34878197505688446</v>
      </c>
      <c r="U33" s="47">
        <f t="shared" si="3"/>
        <v>-0.28484270268531031</v>
      </c>
      <c r="V33" s="47">
        <f t="shared" si="4"/>
        <v>0.61114134347446769</v>
      </c>
      <c r="W33" s="47">
        <f t="shared" si="5"/>
        <v>1.1843597323437565</v>
      </c>
      <c r="X33" s="47">
        <f t="shared" si="6"/>
        <v>1.738806058210951E-2</v>
      </c>
      <c r="Y33" s="47">
        <f t="shared" si="7"/>
        <v>-0.17599431766208196</v>
      </c>
      <c r="Z33" s="126">
        <f t="shared" si="8"/>
        <v>-0.43799856797338876</v>
      </c>
    </row>
    <row r="34" spans="2:26" x14ac:dyDescent="0.3">
      <c r="B34" s="115" t="s">
        <v>36</v>
      </c>
      <c r="C34" s="69">
        <f t="shared" si="0"/>
        <v>4.9757150000000001</v>
      </c>
      <c r="D34" s="143">
        <v>1.008548</v>
      </c>
      <c r="E34" s="143">
        <v>1.133672</v>
      </c>
      <c r="F34" s="143">
        <v>0.91261400000000004</v>
      </c>
      <c r="G34" s="143">
        <v>0.71116199999999996</v>
      </c>
      <c r="H34" s="143">
        <v>0.63413299999999995</v>
      </c>
      <c r="I34" s="143">
        <v>0.33305699999999999</v>
      </c>
      <c r="J34" s="144">
        <v>0.24252899999999999</v>
      </c>
      <c r="K34" s="69">
        <f t="shared" si="9"/>
        <v>1.8608310000000001</v>
      </c>
      <c r="L34" s="16">
        <v>0.29490300000000003</v>
      </c>
      <c r="M34" s="16">
        <v>0.45513599999999999</v>
      </c>
      <c r="N34" s="16">
        <v>0.17677999999999999</v>
      </c>
      <c r="O34" s="16">
        <v>0.23927399999999999</v>
      </c>
      <c r="P34" s="16">
        <v>0.176007</v>
      </c>
      <c r="Q34" s="16">
        <v>0.248867</v>
      </c>
      <c r="R34" s="61">
        <v>0.26986399999999999</v>
      </c>
      <c r="S34" s="79">
        <f t="shared" si="1"/>
        <v>1.6739209525206746</v>
      </c>
      <c r="T34" s="47">
        <f t="shared" si="2"/>
        <v>2.4199312994442237</v>
      </c>
      <c r="U34" s="47">
        <f t="shared" si="3"/>
        <v>1.4908422976868452</v>
      </c>
      <c r="V34" s="47">
        <f t="shared" si="4"/>
        <v>4.1624278764566132</v>
      </c>
      <c r="W34" s="47">
        <f t="shared" si="5"/>
        <v>1.9721658015496879</v>
      </c>
      <c r="X34" s="47">
        <f t="shared" si="6"/>
        <v>2.6028851125239334</v>
      </c>
      <c r="Y34" s="47">
        <f t="shared" si="7"/>
        <v>0.33829314453101444</v>
      </c>
      <c r="Z34" s="126">
        <f t="shared" si="8"/>
        <v>-0.10129176177630217</v>
      </c>
    </row>
    <row r="35" spans="2:26" x14ac:dyDescent="0.3">
      <c r="B35" s="115" t="s">
        <v>100</v>
      </c>
      <c r="C35" s="69">
        <f t="shared" si="0"/>
        <v>3.7719770000000001</v>
      </c>
      <c r="D35" s="143">
        <v>2.9727760000000001</v>
      </c>
      <c r="E35" s="143">
        <v>0.79920100000000005</v>
      </c>
      <c r="F35" s="143">
        <v>0</v>
      </c>
      <c r="G35" s="143">
        <v>0</v>
      </c>
      <c r="H35" s="143">
        <v>0</v>
      </c>
      <c r="I35" s="143">
        <v>0</v>
      </c>
      <c r="J35" s="144">
        <v>0</v>
      </c>
      <c r="K35" s="69">
        <f t="shared" si="9"/>
        <v>5.0748850000000001</v>
      </c>
      <c r="L35" s="16">
        <v>3.081245</v>
      </c>
      <c r="M35" s="16">
        <v>1.9936400000000001</v>
      </c>
      <c r="N35" s="16">
        <v>0</v>
      </c>
      <c r="O35" s="16">
        <v>0</v>
      </c>
      <c r="P35" s="16">
        <v>0</v>
      </c>
      <c r="Q35" s="16">
        <v>0</v>
      </c>
      <c r="R35" s="61">
        <v>0</v>
      </c>
      <c r="S35" s="79">
        <f t="shared" si="1"/>
        <v>-0.25673645806752265</v>
      </c>
      <c r="T35" s="47">
        <f t="shared" si="2"/>
        <v>-3.5202978017002895E-2</v>
      </c>
      <c r="U35" s="47">
        <f t="shared" si="3"/>
        <v>-0.59912471659878408</v>
      </c>
      <c r="V35" s="47" t="str">
        <f t="shared" si="4"/>
        <v>-</v>
      </c>
      <c r="W35" s="47" t="str">
        <f t="shared" si="5"/>
        <v>-</v>
      </c>
      <c r="X35" s="47" t="str">
        <f t="shared" si="6"/>
        <v>-</v>
      </c>
      <c r="Y35" s="47" t="str">
        <f t="shared" si="7"/>
        <v>-</v>
      </c>
      <c r="Z35" s="126" t="str">
        <f t="shared" si="8"/>
        <v>-</v>
      </c>
    </row>
    <row r="36" spans="2:26" x14ac:dyDescent="0.3">
      <c r="B36" s="115" t="s">
        <v>64</v>
      </c>
      <c r="C36" s="69">
        <f t="shared" si="0"/>
        <v>244.47453599999997</v>
      </c>
      <c r="D36" s="143">
        <v>60.269312999999997</v>
      </c>
      <c r="E36" s="143">
        <v>35.901963000000002</v>
      </c>
      <c r="F36" s="143">
        <v>28.014641999999998</v>
      </c>
      <c r="G36" s="143">
        <v>52.254018000000002</v>
      </c>
      <c r="H36" s="143">
        <v>25.342476999999999</v>
      </c>
      <c r="I36" s="143">
        <v>10.618734999999999</v>
      </c>
      <c r="J36" s="144">
        <v>32.073388000000001</v>
      </c>
      <c r="K36" s="69">
        <f t="shared" si="9"/>
        <v>308.27612800000003</v>
      </c>
      <c r="L36" s="16">
        <v>35.923383000000001</v>
      </c>
      <c r="M36" s="16">
        <v>32.305810000000001</v>
      </c>
      <c r="N36" s="16">
        <v>50.475189</v>
      </c>
      <c r="O36" s="16">
        <v>54.651952000000001</v>
      </c>
      <c r="P36" s="16">
        <v>37.780546000000001</v>
      </c>
      <c r="Q36" s="16">
        <v>48.860233000000001</v>
      </c>
      <c r="R36" s="61">
        <v>48.279015000000001</v>
      </c>
      <c r="S36" s="79">
        <f t="shared" si="1"/>
        <v>-0.20696248007889873</v>
      </c>
      <c r="T36" s="47">
        <f t="shared" si="2"/>
        <v>0.67771818706495424</v>
      </c>
      <c r="U36" s="47">
        <f t="shared" si="3"/>
        <v>0.11131598310025348</v>
      </c>
      <c r="V36" s="47">
        <f t="shared" si="4"/>
        <v>-0.44498192963675687</v>
      </c>
      <c r="W36" s="47">
        <f t="shared" si="5"/>
        <v>-4.3876456599390989E-2</v>
      </c>
      <c r="X36" s="47">
        <f t="shared" si="6"/>
        <v>-0.32921887894367652</v>
      </c>
      <c r="Y36" s="47">
        <f t="shared" si="7"/>
        <v>-0.78267121648805893</v>
      </c>
      <c r="Z36" s="126">
        <f t="shared" si="8"/>
        <v>-0.33566606526665876</v>
      </c>
    </row>
    <row r="37" spans="2:26" x14ac:dyDescent="0.3">
      <c r="B37" s="115" t="s">
        <v>140</v>
      </c>
      <c r="C37" s="69">
        <f t="shared" si="0"/>
        <v>287.50295199999999</v>
      </c>
      <c r="D37" s="143">
        <v>30.438061000000001</v>
      </c>
      <c r="E37" s="143">
        <v>25.980623000000001</v>
      </c>
      <c r="F37" s="143">
        <v>48.868060999999997</v>
      </c>
      <c r="G37" s="143">
        <v>44.947285000000001</v>
      </c>
      <c r="H37" s="143">
        <v>44.841690999999997</v>
      </c>
      <c r="I37" s="143">
        <v>35.192328000000003</v>
      </c>
      <c r="J37" s="144">
        <v>57.234903000000003</v>
      </c>
      <c r="K37" s="69">
        <f t="shared" si="9"/>
        <v>317.27575300000001</v>
      </c>
      <c r="L37" s="16">
        <v>32.551802000000002</v>
      </c>
      <c r="M37" s="16">
        <v>71.470703</v>
      </c>
      <c r="N37" s="16">
        <v>31.100128000000002</v>
      </c>
      <c r="O37" s="16">
        <v>27.132193000000001</v>
      </c>
      <c r="P37" s="16">
        <v>85.783445999999998</v>
      </c>
      <c r="Q37" s="16">
        <v>34.708809000000002</v>
      </c>
      <c r="R37" s="61">
        <v>34.528672</v>
      </c>
      <c r="S37" s="79">
        <f t="shared" si="1"/>
        <v>-9.3838879014495724E-2</v>
      </c>
      <c r="T37" s="47">
        <f t="shared" si="2"/>
        <v>-6.4934684721908775E-2</v>
      </c>
      <c r="U37" s="47">
        <f t="shared" si="3"/>
        <v>-0.63648569400527655</v>
      </c>
      <c r="V37" s="47">
        <f t="shared" si="4"/>
        <v>0.57131382224536176</v>
      </c>
      <c r="W37" s="47">
        <f t="shared" si="5"/>
        <v>0.6566034673275396</v>
      </c>
      <c r="X37" s="47">
        <f t="shared" si="6"/>
        <v>-0.47726871452564401</v>
      </c>
      <c r="Y37" s="47">
        <f t="shared" si="7"/>
        <v>1.3930728651622815E-2</v>
      </c>
      <c r="Z37" s="126">
        <f t="shared" si="8"/>
        <v>0.65760510569303099</v>
      </c>
    </row>
    <row r="38" spans="2:26" x14ac:dyDescent="0.3">
      <c r="B38" s="115" t="s">
        <v>85</v>
      </c>
      <c r="C38" s="69">
        <f t="shared" si="0"/>
        <v>20.539660999999999</v>
      </c>
      <c r="D38" s="143">
        <v>6.0307130000000004</v>
      </c>
      <c r="E38" s="143">
        <v>1.65326</v>
      </c>
      <c r="F38" s="143">
        <v>1.6343099999999999</v>
      </c>
      <c r="G38" s="143">
        <v>0.77542</v>
      </c>
      <c r="H38" s="143">
        <v>0.88070000000000004</v>
      </c>
      <c r="I38" s="143">
        <v>1.1694089999999999</v>
      </c>
      <c r="J38" s="144">
        <v>8.3958490000000001</v>
      </c>
      <c r="K38" s="69">
        <f t="shared" si="9"/>
        <v>12.322524000000001</v>
      </c>
      <c r="L38" s="16">
        <v>0.73185</v>
      </c>
      <c r="M38" s="16">
        <v>1.5766610000000001</v>
      </c>
      <c r="N38" s="16">
        <v>0.68960600000000005</v>
      </c>
      <c r="O38" s="16">
        <v>1.484691</v>
      </c>
      <c r="P38" s="16">
        <v>2.4037660000000001</v>
      </c>
      <c r="Q38" s="16">
        <v>3.8970760000000002</v>
      </c>
      <c r="R38" s="61">
        <v>1.5388740000000001</v>
      </c>
      <c r="S38" s="79">
        <f t="shared" si="1"/>
        <v>0.66683879049454453</v>
      </c>
      <c r="T38" s="47">
        <f t="shared" si="2"/>
        <v>7.240367561658811</v>
      </c>
      <c r="U38" s="47">
        <f t="shared" si="3"/>
        <v>4.858304987565476E-2</v>
      </c>
      <c r="V38" s="47">
        <f t="shared" si="4"/>
        <v>1.3699184751872804</v>
      </c>
      <c r="W38" s="47">
        <f t="shared" si="5"/>
        <v>-0.47772297400603891</v>
      </c>
      <c r="X38" s="47">
        <f t="shared" si="6"/>
        <v>-0.63361658331135395</v>
      </c>
      <c r="Y38" s="47">
        <f t="shared" si="7"/>
        <v>-0.69992656032368883</v>
      </c>
      <c r="Z38" s="126">
        <f t="shared" si="8"/>
        <v>4.4558391395266925</v>
      </c>
    </row>
    <row r="39" spans="2:26" x14ac:dyDescent="0.3">
      <c r="B39" s="115" t="s">
        <v>35</v>
      </c>
      <c r="C39" s="69">
        <f t="shared" si="0"/>
        <v>43.737988000000001</v>
      </c>
      <c r="D39" s="143">
        <v>9.0129000000000001E-2</v>
      </c>
      <c r="E39" s="143">
        <v>4.9748200000000002</v>
      </c>
      <c r="F39" s="143">
        <v>3.8417780000000001</v>
      </c>
      <c r="G39" s="143">
        <v>7.4790999999999996E-2</v>
      </c>
      <c r="H39" s="143">
        <v>19.938078000000001</v>
      </c>
      <c r="I39" s="143">
        <v>11.09928</v>
      </c>
      <c r="J39" s="144">
        <v>3.719112</v>
      </c>
      <c r="K39" s="69">
        <f t="shared" si="9"/>
        <v>101.89461300000001</v>
      </c>
      <c r="L39" s="16">
        <v>8.6594940000000005</v>
      </c>
      <c r="M39" s="16">
        <v>19.307314000000002</v>
      </c>
      <c r="N39" s="16">
        <v>15.128731</v>
      </c>
      <c r="O39" s="16">
        <v>0.21646099999999999</v>
      </c>
      <c r="P39" s="16">
        <v>18.564997999999999</v>
      </c>
      <c r="Q39" s="16">
        <v>25.675581999999999</v>
      </c>
      <c r="R39" s="61">
        <v>14.342033000000001</v>
      </c>
      <c r="S39" s="79">
        <f t="shared" si="1"/>
        <v>-0.5707526952381673</v>
      </c>
      <c r="T39" s="47">
        <f t="shared" si="2"/>
        <v>-0.98959188608479898</v>
      </c>
      <c r="U39" s="47">
        <f t="shared" si="3"/>
        <v>-0.74233495140753392</v>
      </c>
      <c r="V39" s="47">
        <f t="shared" si="4"/>
        <v>-0.74606078989705082</v>
      </c>
      <c r="W39" s="47">
        <f t="shared" si="5"/>
        <v>-0.65448279366721951</v>
      </c>
      <c r="X39" s="47">
        <f t="shared" si="6"/>
        <v>7.396068666422706E-2</v>
      </c>
      <c r="Y39" s="47">
        <f t="shared" si="7"/>
        <v>-0.5677106754581065</v>
      </c>
      <c r="Z39" s="126">
        <f t="shared" si="8"/>
        <v>-0.74068446223767581</v>
      </c>
    </row>
    <row r="40" spans="2:26" x14ac:dyDescent="0.3">
      <c r="B40" s="115" t="s">
        <v>57</v>
      </c>
      <c r="C40" s="69">
        <f t="shared" ref="C40:C71" si="10">SUM(D40:J40)</f>
        <v>18.092541000000004</v>
      </c>
      <c r="D40" s="143">
        <v>1.2936989999999999</v>
      </c>
      <c r="E40" s="143">
        <v>4.3815160000000004</v>
      </c>
      <c r="F40" s="143">
        <v>5.247414</v>
      </c>
      <c r="G40" s="143">
        <v>3.1703760000000001</v>
      </c>
      <c r="H40" s="143">
        <v>0.64688800000000002</v>
      </c>
      <c r="I40" s="143">
        <v>0.83823599999999998</v>
      </c>
      <c r="J40" s="144">
        <v>2.5144120000000001</v>
      </c>
      <c r="K40" s="69">
        <f t="shared" si="9"/>
        <v>19.614243999999999</v>
      </c>
      <c r="L40" s="16">
        <v>2.7365499999999998</v>
      </c>
      <c r="M40" s="16">
        <v>3.8479190000000001</v>
      </c>
      <c r="N40" s="16">
        <v>2.604123</v>
      </c>
      <c r="O40" s="16">
        <v>3.6664479999999999</v>
      </c>
      <c r="P40" s="16">
        <v>1.6188419999999999</v>
      </c>
      <c r="Q40" s="16">
        <v>2.0399530000000001</v>
      </c>
      <c r="R40" s="61">
        <v>3.100409</v>
      </c>
      <c r="S40" s="79">
        <f t="shared" ref="S40:S71" si="11">IF(ISERROR(C40/K40-1),"-",(C40/K40-1))</f>
        <v>-7.758152697600762E-2</v>
      </c>
      <c r="T40" s="47">
        <f t="shared" ref="T40:T71" si="12">IF(ISERROR(D40/L40-1),"-",(D40/L40-1))</f>
        <v>-0.52725183168588186</v>
      </c>
      <c r="U40" s="47">
        <f t="shared" ref="U40:U71" si="13">IF(ISERROR(E40/M40-1),"-",(E40/M40-1))</f>
        <v>0.13867157806596242</v>
      </c>
      <c r="V40" s="47">
        <f t="shared" ref="V40:V71" si="14">IF(ISERROR(F40/N40-1),"-",(F40/N40-1))</f>
        <v>1.0150407642035342</v>
      </c>
      <c r="W40" s="47">
        <f t="shared" ref="W40:W71" si="15">IF(ISERROR(G40/O40-1),"-",(G40/O40-1))</f>
        <v>-0.13530043246215406</v>
      </c>
      <c r="X40" s="47">
        <f t="shared" ref="X40:X71" si="16">IF(ISERROR(H40/P40-1),"-",(H40/P40-1))</f>
        <v>-0.60040078031086419</v>
      </c>
      <c r="Y40" s="47">
        <f t="shared" ref="Y40:Y71" si="17">IF(ISERROR(I40/Q40-1),"-",(I40/Q40-1))</f>
        <v>-0.5890905329681615</v>
      </c>
      <c r="Z40" s="126">
        <f t="shared" ref="Z40:Z71" si="18">IF(ISERROR(J40/R40-1),"-",(J40/R40-1))</f>
        <v>-0.18900635367785346</v>
      </c>
    </row>
    <row r="41" spans="2:26" x14ac:dyDescent="0.3">
      <c r="B41" s="115" t="s">
        <v>82</v>
      </c>
      <c r="C41" s="69">
        <f t="shared" si="10"/>
        <v>50.545607999999994</v>
      </c>
      <c r="D41" s="143">
        <v>11.506919999999999</v>
      </c>
      <c r="E41" s="143">
        <v>7.8863370000000002</v>
      </c>
      <c r="F41" s="143">
        <v>8.9429890000000007</v>
      </c>
      <c r="G41" s="143">
        <v>2.5751710000000001</v>
      </c>
      <c r="H41" s="143">
        <v>3.168634</v>
      </c>
      <c r="I41" s="143">
        <v>8.9101090000000003</v>
      </c>
      <c r="J41" s="144">
        <v>7.5554480000000002</v>
      </c>
      <c r="K41" s="69">
        <f t="shared" si="9"/>
        <v>87.598337999999998</v>
      </c>
      <c r="L41" s="16">
        <v>8.9151159999999994</v>
      </c>
      <c r="M41" s="16">
        <v>7.380217</v>
      </c>
      <c r="N41" s="16">
        <v>10.423553999999999</v>
      </c>
      <c r="O41" s="16">
        <v>10.997935</v>
      </c>
      <c r="P41" s="16">
        <v>21.056858999999999</v>
      </c>
      <c r="Q41" s="16">
        <v>14.684049999999999</v>
      </c>
      <c r="R41" s="61">
        <v>14.140606999999999</v>
      </c>
      <c r="S41" s="79">
        <f t="shared" si="11"/>
        <v>-0.42298439497790474</v>
      </c>
      <c r="T41" s="47">
        <f t="shared" si="12"/>
        <v>0.29072016561534375</v>
      </c>
      <c r="U41" s="47">
        <f t="shared" si="13"/>
        <v>6.8577929348147881E-2</v>
      </c>
      <c r="V41" s="47">
        <f t="shared" si="14"/>
        <v>-0.14204032520961651</v>
      </c>
      <c r="W41" s="47">
        <f t="shared" si="15"/>
        <v>-0.76584958903648725</v>
      </c>
      <c r="X41" s="47">
        <f t="shared" si="16"/>
        <v>-0.84952010173977044</v>
      </c>
      <c r="Y41" s="47">
        <f t="shared" si="17"/>
        <v>-0.39321175016429388</v>
      </c>
      <c r="Z41" s="126">
        <f t="shared" si="18"/>
        <v>-0.46569139500164314</v>
      </c>
    </row>
    <row r="42" spans="2:26" x14ac:dyDescent="0.3">
      <c r="B42" s="115" t="s">
        <v>134</v>
      </c>
      <c r="C42" s="69">
        <f t="shared" si="10"/>
        <v>73.365599000000003</v>
      </c>
      <c r="D42" s="143">
        <v>0.173841</v>
      </c>
      <c r="E42" s="143">
        <v>5.6972000000000002E-2</v>
      </c>
      <c r="F42" s="143">
        <v>5.4790999999999999E-2</v>
      </c>
      <c r="G42" s="143">
        <v>0.18057599999999999</v>
      </c>
      <c r="H42" s="143">
        <v>7.1358000000000005E-2</v>
      </c>
      <c r="I42" s="143">
        <v>0.387405</v>
      </c>
      <c r="J42" s="144">
        <v>72.440656000000004</v>
      </c>
      <c r="K42" s="69">
        <f t="shared" si="9"/>
        <v>1.1663790000000001</v>
      </c>
      <c r="L42" s="16">
        <v>5.3152999999999999E-2</v>
      </c>
      <c r="M42" s="16">
        <v>5.5538999999999998E-2</v>
      </c>
      <c r="N42" s="16">
        <v>5.9540999999999997E-2</v>
      </c>
      <c r="O42" s="16">
        <v>0.12808700000000001</v>
      </c>
      <c r="P42" s="16">
        <v>0.103921</v>
      </c>
      <c r="Q42" s="16">
        <v>0.112749</v>
      </c>
      <c r="R42" s="61">
        <v>0.653389</v>
      </c>
      <c r="S42" s="79">
        <f t="shared" si="11"/>
        <v>61.900308561796805</v>
      </c>
      <c r="T42" s="47">
        <f t="shared" si="12"/>
        <v>2.2705773897992589</v>
      </c>
      <c r="U42" s="47">
        <f t="shared" si="13"/>
        <v>2.5801688903293263E-2</v>
      </c>
      <c r="V42" s="47">
        <f t="shared" si="14"/>
        <v>-7.9776960413832421E-2</v>
      </c>
      <c r="W42" s="47">
        <f t="shared" si="15"/>
        <v>0.40979178214807099</v>
      </c>
      <c r="X42" s="47">
        <f t="shared" si="16"/>
        <v>-0.31334378999432255</v>
      </c>
      <c r="Y42" s="47">
        <f t="shared" si="17"/>
        <v>2.4359949977383391</v>
      </c>
      <c r="Z42" s="126">
        <f t="shared" si="18"/>
        <v>109.86910860146101</v>
      </c>
    </row>
    <row r="43" spans="2:26" x14ac:dyDescent="0.3">
      <c r="B43" s="115" t="s">
        <v>72</v>
      </c>
      <c r="C43" s="69">
        <f t="shared" si="10"/>
        <v>55.834469999999996</v>
      </c>
      <c r="D43" s="143">
        <v>13.392339</v>
      </c>
      <c r="E43" s="143">
        <v>5.9876209999999999</v>
      </c>
      <c r="F43" s="143">
        <v>5.1298409999999999</v>
      </c>
      <c r="G43" s="143">
        <v>3.6635019999999998</v>
      </c>
      <c r="H43" s="143">
        <v>9.3926909999999992</v>
      </c>
      <c r="I43" s="143">
        <v>7.4340229999999998</v>
      </c>
      <c r="J43" s="144">
        <v>10.834453</v>
      </c>
      <c r="K43" s="69">
        <f t="shared" si="9"/>
        <v>90.826485999999989</v>
      </c>
      <c r="L43" s="16">
        <v>15.894705999999999</v>
      </c>
      <c r="M43" s="16">
        <v>13.207792</v>
      </c>
      <c r="N43" s="16">
        <v>12.553588</v>
      </c>
      <c r="O43" s="16">
        <v>6.0700279999999998</v>
      </c>
      <c r="P43" s="16">
        <v>12.99442</v>
      </c>
      <c r="Q43" s="16">
        <v>10.034196</v>
      </c>
      <c r="R43" s="61">
        <v>20.071756000000001</v>
      </c>
      <c r="S43" s="79">
        <f t="shared" si="11"/>
        <v>-0.38526224608095039</v>
      </c>
      <c r="T43" s="47">
        <f t="shared" si="12"/>
        <v>-0.15743399091496246</v>
      </c>
      <c r="U43" s="47">
        <f t="shared" si="13"/>
        <v>-0.5466599564862924</v>
      </c>
      <c r="V43" s="47">
        <f t="shared" si="14"/>
        <v>-0.59136455649173758</v>
      </c>
      <c r="W43" s="47">
        <f t="shared" si="15"/>
        <v>-0.39646044466351726</v>
      </c>
      <c r="X43" s="47">
        <f t="shared" si="16"/>
        <v>-0.27717504898256329</v>
      </c>
      <c r="Y43" s="47">
        <f t="shared" si="17"/>
        <v>-0.25913117503385419</v>
      </c>
      <c r="Z43" s="126">
        <f t="shared" si="18"/>
        <v>-0.46021399423149623</v>
      </c>
    </row>
    <row r="44" spans="2:26" x14ac:dyDescent="0.3">
      <c r="B44" s="115" t="s">
        <v>41</v>
      </c>
      <c r="C44" s="69">
        <f t="shared" si="10"/>
        <v>321.12094299999995</v>
      </c>
      <c r="D44" s="143">
        <v>57.630291999999997</v>
      </c>
      <c r="E44" s="143">
        <v>44.894565</v>
      </c>
      <c r="F44" s="143">
        <v>70.503247000000002</v>
      </c>
      <c r="G44" s="143">
        <v>41.735010000000003</v>
      </c>
      <c r="H44" s="143">
        <v>39.950017000000003</v>
      </c>
      <c r="I44" s="143">
        <v>31.444482000000001</v>
      </c>
      <c r="J44" s="144">
        <v>34.963329999999999</v>
      </c>
      <c r="K44" s="69">
        <f t="shared" si="9"/>
        <v>435.53031599999997</v>
      </c>
      <c r="L44" s="16">
        <v>58.246943999999999</v>
      </c>
      <c r="M44" s="16">
        <v>47.41086</v>
      </c>
      <c r="N44" s="16">
        <v>75.075479000000001</v>
      </c>
      <c r="O44" s="16">
        <v>53.839700999999998</v>
      </c>
      <c r="P44" s="16">
        <v>65.738608999999997</v>
      </c>
      <c r="Q44" s="16">
        <v>43.921408</v>
      </c>
      <c r="R44" s="61">
        <v>91.297314999999998</v>
      </c>
      <c r="S44" s="79">
        <f t="shared" si="11"/>
        <v>-0.26268980320534108</v>
      </c>
      <c r="T44" s="47">
        <f t="shared" si="12"/>
        <v>-1.0586855852901089E-2</v>
      </c>
      <c r="U44" s="47">
        <f t="shared" si="13"/>
        <v>-5.3074232359421436E-2</v>
      </c>
      <c r="V44" s="47">
        <f t="shared" si="14"/>
        <v>-6.0901802571249664E-2</v>
      </c>
      <c r="W44" s="47">
        <f t="shared" si="15"/>
        <v>-0.22482834739368251</v>
      </c>
      <c r="X44" s="47">
        <f t="shared" si="16"/>
        <v>-0.39228989466448849</v>
      </c>
      <c r="Y44" s="47">
        <f t="shared" si="17"/>
        <v>-0.2840739076488622</v>
      </c>
      <c r="Z44" s="126">
        <f t="shared" si="18"/>
        <v>-0.61703879243327142</v>
      </c>
    </row>
    <row r="45" spans="2:26" x14ac:dyDescent="0.3">
      <c r="B45" s="133" t="s">
        <v>42</v>
      </c>
      <c r="C45" s="69">
        <f t="shared" si="10"/>
        <v>862.384547</v>
      </c>
      <c r="D45" s="143">
        <v>66.624920000000003</v>
      </c>
      <c r="E45" s="143">
        <v>60.795113000000001</v>
      </c>
      <c r="F45" s="143">
        <v>172.70523900000001</v>
      </c>
      <c r="G45" s="143">
        <v>157.86236</v>
      </c>
      <c r="H45" s="143">
        <v>175.34679</v>
      </c>
      <c r="I45" s="143">
        <v>142.98885899999999</v>
      </c>
      <c r="J45" s="144">
        <v>86.061266000000003</v>
      </c>
      <c r="K45" s="69">
        <f t="shared" si="9"/>
        <v>765.54548299999988</v>
      </c>
      <c r="L45" s="16">
        <v>98.822092999999995</v>
      </c>
      <c r="M45" s="16">
        <v>91.862322000000006</v>
      </c>
      <c r="N45" s="16">
        <v>100.49966499999999</v>
      </c>
      <c r="O45" s="16">
        <v>61.671399000000001</v>
      </c>
      <c r="P45" s="16">
        <v>102.44450999999999</v>
      </c>
      <c r="Q45" s="16">
        <v>142.790009</v>
      </c>
      <c r="R45" s="61">
        <v>167.45548500000001</v>
      </c>
      <c r="S45" s="79">
        <f t="shared" si="11"/>
        <v>0.1264968132533546</v>
      </c>
      <c r="T45" s="47">
        <f t="shared" si="12"/>
        <v>-0.32580946246503795</v>
      </c>
      <c r="U45" s="47">
        <f t="shared" si="13"/>
        <v>-0.33819316041238323</v>
      </c>
      <c r="V45" s="47">
        <f t="shared" si="14"/>
        <v>0.71846581777163165</v>
      </c>
      <c r="W45" s="47">
        <f t="shared" si="15"/>
        <v>1.5597337268123268</v>
      </c>
      <c r="X45" s="47">
        <f t="shared" si="16"/>
        <v>0.71162700665950784</v>
      </c>
      <c r="Y45" s="47">
        <f t="shared" si="17"/>
        <v>1.3926044363510304E-3</v>
      </c>
      <c r="Z45" s="126">
        <f t="shared" si="18"/>
        <v>-0.4860648129859706</v>
      </c>
    </row>
    <row r="46" spans="2:26" x14ac:dyDescent="0.3">
      <c r="B46" s="115" t="s">
        <v>32</v>
      </c>
      <c r="C46" s="69">
        <f t="shared" si="10"/>
        <v>107.03274600000002</v>
      </c>
      <c r="D46" s="143">
        <v>13.206903000000001</v>
      </c>
      <c r="E46" s="143">
        <v>22.182600999999998</v>
      </c>
      <c r="F46" s="143">
        <v>21.996483999999999</v>
      </c>
      <c r="G46" s="143">
        <v>10.374234</v>
      </c>
      <c r="H46" s="143">
        <v>19.330261</v>
      </c>
      <c r="I46" s="143">
        <v>6.4960570000000004</v>
      </c>
      <c r="J46" s="144">
        <v>13.446206</v>
      </c>
      <c r="K46" s="69">
        <f t="shared" si="9"/>
        <v>109.93321000000002</v>
      </c>
      <c r="L46" s="16">
        <v>22.601832000000002</v>
      </c>
      <c r="M46" s="16">
        <v>32.726979999999998</v>
      </c>
      <c r="N46" s="16">
        <v>12.657902999999999</v>
      </c>
      <c r="O46" s="16">
        <v>9.3680749999999993</v>
      </c>
      <c r="P46" s="16">
        <v>9.7742120000000003</v>
      </c>
      <c r="Q46" s="16">
        <v>9.3975819999999999</v>
      </c>
      <c r="R46" s="61">
        <v>13.406625999999999</v>
      </c>
      <c r="S46" s="79">
        <f t="shared" si="11"/>
        <v>-2.6383874354255599E-2</v>
      </c>
      <c r="T46" s="47">
        <f t="shared" si="12"/>
        <v>-0.41567112789795091</v>
      </c>
      <c r="U46" s="47">
        <f t="shared" si="13"/>
        <v>-0.32219224016392589</v>
      </c>
      <c r="V46" s="47">
        <f t="shared" si="14"/>
        <v>0.73776683231021756</v>
      </c>
      <c r="W46" s="47">
        <f t="shared" si="15"/>
        <v>0.10740296165434193</v>
      </c>
      <c r="X46" s="47">
        <f t="shared" si="16"/>
        <v>0.9776797352052522</v>
      </c>
      <c r="Y46" s="47">
        <f t="shared" si="17"/>
        <v>-0.30875229394114356</v>
      </c>
      <c r="Z46" s="126">
        <f t="shared" si="18"/>
        <v>2.9522715111169884E-3</v>
      </c>
    </row>
    <row r="47" spans="2:26" x14ac:dyDescent="0.3">
      <c r="B47" s="115" t="s">
        <v>97</v>
      </c>
      <c r="C47" s="69">
        <f t="shared" si="10"/>
        <v>5.3419599999999994</v>
      </c>
      <c r="D47" s="143">
        <v>1.1383019999999999</v>
      </c>
      <c r="E47" s="143">
        <v>0.20907200000000001</v>
      </c>
      <c r="F47" s="143">
        <v>1.4112499999999999</v>
      </c>
      <c r="G47" s="143">
        <v>0.66150699999999996</v>
      </c>
      <c r="H47" s="143">
        <v>0.117525</v>
      </c>
      <c r="I47" s="143">
        <v>1.3545799999999999</v>
      </c>
      <c r="J47" s="144">
        <v>0.44972400000000001</v>
      </c>
      <c r="K47" s="69">
        <f t="shared" si="9"/>
        <v>2.8378209999999999</v>
      </c>
      <c r="L47" s="16">
        <v>0.400117</v>
      </c>
      <c r="M47" s="16">
        <v>5.5628999999999998E-2</v>
      </c>
      <c r="N47" s="16">
        <v>0.41853000000000001</v>
      </c>
      <c r="O47" s="16">
        <v>0.31106</v>
      </c>
      <c r="P47" s="16">
        <v>0.75570199999999998</v>
      </c>
      <c r="Q47" s="16">
        <v>0.37017800000000001</v>
      </c>
      <c r="R47" s="61">
        <v>0.52660499999999999</v>
      </c>
      <c r="S47" s="79">
        <f t="shared" si="11"/>
        <v>0.88241612138327241</v>
      </c>
      <c r="T47" s="47">
        <f t="shared" si="12"/>
        <v>1.8449228600634311</v>
      </c>
      <c r="U47" s="47">
        <f t="shared" si="13"/>
        <v>2.7583274910568232</v>
      </c>
      <c r="V47" s="47">
        <f t="shared" si="14"/>
        <v>2.3719207703151501</v>
      </c>
      <c r="W47" s="47">
        <f t="shared" si="15"/>
        <v>1.126621873593519</v>
      </c>
      <c r="X47" s="47">
        <f t="shared" si="16"/>
        <v>-0.84448234886238227</v>
      </c>
      <c r="Y47" s="47">
        <f t="shared" si="17"/>
        <v>2.6592666230840294</v>
      </c>
      <c r="Z47" s="126">
        <f t="shared" si="18"/>
        <v>-0.14599367647477712</v>
      </c>
    </row>
    <row r="48" spans="2:26" x14ac:dyDescent="0.3">
      <c r="B48" s="115" t="s">
        <v>61</v>
      </c>
      <c r="C48" s="69">
        <f t="shared" si="10"/>
        <v>371.66474499999998</v>
      </c>
      <c r="D48" s="143">
        <v>64.356823000000006</v>
      </c>
      <c r="E48" s="143">
        <v>75.389041000000006</v>
      </c>
      <c r="F48" s="143">
        <v>63.661239000000002</v>
      </c>
      <c r="G48" s="143">
        <v>23.732849999999999</v>
      </c>
      <c r="H48" s="143">
        <v>5.6834949999999997</v>
      </c>
      <c r="I48" s="143">
        <v>56.287796</v>
      </c>
      <c r="J48" s="144">
        <v>82.553500999999997</v>
      </c>
      <c r="K48" s="69">
        <f t="shared" si="9"/>
        <v>502.32393000000002</v>
      </c>
      <c r="L48" s="16">
        <v>62.051332000000002</v>
      </c>
      <c r="M48" s="16">
        <v>74.849846999999997</v>
      </c>
      <c r="N48" s="16">
        <v>36.979498</v>
      </c>
      <c r="O48" s="16">
        <v>75.782661000000004</v>
      </c>
      <c r="P48" s="16">
        <v>45.014491999999997</v>
      </c>
      <c r="Q48" s="16">
        <v>93.257692000000006</v>
      </c>
      <c r="R48" s="61">
        <v>114.388408</v>
      </c>
      <c r="S48" s="79">
        <f t="shared" si="11"/>
        <v>-0.26010941784119268</v>
      </c>
      <c r="T48" s="47">
        <f t="shared" si="12"/>
        <v>3.7154577116894183E-2</v>
      </c>
      <c r="U48" s="47">
        <f t="shared" si="13"/>
        <v>7.2036753795903241E-3</v>
      </c>
      <c r="V48" s="47">
        <f t="shared" si="14"/>
        <v>0.72152793961670336</v>
      </c>
      <c r="W48" s="47">
        <f t="shared" si="15"/>
        <v>-0.68683007845290622</v>
      </c>
      <c r="X48" s="47">
        <f t="shared" si="16"/>
        <v>-0.87374077219398583</v>
      </c>
      <c r="Y48" s="47">
        <f t="shared" si="17"/>
        <v>-0.39642731025339983</v>
      </c>
      <c r="Z48" s="126">
        <f t="shared" si="18"/>
        <v>-0.27830535940320111</v>
      </c>
    </row>
    <row r="49" spans="2:26" x14ac:dyDescent="0.3">
      <c r="B49" s="115" t="s">
        <v>59</v>
      </c>
      <c r="C49" s="69">
        <f t="shared" si="10"/>
        <v>63.976349999999996</v>
      </c>
      <c r="D49" s="143">
        <v>8.4412850000000006</v>
      </c>
      <c r="E49" s="143">
        <v>10.164916</v>
      </c>
      <c r="F49" s="143">
        <v>17.095407000000002</v>
      </c>
      <c r="G49" s="143">
        <v>13.298798</v>
      </c>
      <c r="H49" s="143">
        <v>1.9722</v>
      </c>
      <c r="I49" s="143">
        <v>5.5460950000000002</v>
      </c>
      <c r="J49" s="144">
        <v>7.457649</v>
      </c>
      <c r="K49" s="69">
        <f t="shared" si="9"/>
        <v>72.008330999999998</v>
      </c>
      <c r="L49" s="16">
        <v>9.4388749999999995</v>
      </c>
      <c r="M49" s="16">
        <v>3.734219</v>
      </c>
      <c r="N49" s="16">
        <v>9.7679539999999996</v>
      </c>
      <c r="O49" s="16">
        <v>17.733837999999999</v>
      </c>
      <c r="P49" s="16">
        <v>8.3330470000000005</v>
      </c>
      <c r="Q49" s="16">
        <v>12.580916999999999</v>
      </c>
      <c r="R49" s="61">
        <v>10.419480999999999</v>
      </c>
      <c r="S49" s="79">
        <f t="shared" si="11"/>
        <v>-0.11154238528316951</v>
      </c>
      <c r="T49" s="47">
        <f t="shared" si="12"/>
        <v>-0.10568950219173356</v>
      </c>
      <c r="U49" s="47">
        <f t="shared" si="13"/>
        <v>1.7220995876246143</v>
      </c>
      <c r="V49" s="47">
        <f t="shared" si="14"/>
        <v>0.75015228368192588</v>
      </c>
      <c r="W49" s="47">
        <f t="shared" si="15"/>
        <v>-0.25008912340351819</v>
      </c>
      <c r="X49" s="47">
        <f t="shared" si="16"/>
        <v>-0.76332786794554264</v>
      </c>
      <c r="Y49" s="47">
        <f t="shared" si="17"/>
        <v>-0.55916607668582508</v>
      </c>
      <c r="Z49" s="126">
        <f t="shared" si="18"/>
        <v>-0.28425907202095757</v>
      </c>
    </row>
    <row r="50" spans="2:26" x14ac:dyDescent="0.3">
      <c r="B50" s="115" t="s">
        <v>87</v>
      </c>
      <c r="C50" s="69">
        <f t="shared" si="10"/>
        <v>130.93383799999998</v>
      </c>
      <c r="D50" s="143">
        <v>39.189239999999998</v>
      </c>
      <c r="E50" s="143">
        <v>8.2664530000000003</v>
      </c>
      <c r="F50" s="143">
        <v>22.599914999999999</v>
      </c>
      <c r="G50" s="143">
        <v>44.182499999999997</v>
      </c>
      <c r="H50" s="143">
        <v>16.584914000000001</v>
      </c>
      <c r="I50" s="143">
        <v>0.110816</v>
      </c>
      <c r="J50" s="144">
        <v>0</v>
      </c>
      <c r="K50" s="69">
        <f t="shared" si="9"/>
        <v>66.500738000000013</v>
      </c>
      <c r="L50" s="16">
        <v>0</v>
      </c>
      <c r="M50" s="16">
        <v>0</v>
      </c>
      <c r="N50" s="16">
        <v>1.717E-3</v>
      </c>
      <c r="O50" s="16">
        <v>21.713384000000001</v>
      </c>
      <c r="P50" s="16">
        <v>16.204014000000001</v>
      </c>
      <c r="Q50" s="16">
        <v>5.9766630000000003</v>
      </c>
      <c r="R50" s="61">
        <v>22.604959999999998</v>
      </c>
      <c r="S50" s="79">
        <f t="shared" si="11"/>
        <v>0.9689080442986957</v>
      </c>
      <c r="T50" s="47" t="str">
        <f t="shared" si="12"/>
        <v>-</v>
      </c>
      <c r="U50" s="47" t="str">
        <f t="shared" si="13"/>
        <v>-</v>
      </c>
      <c r="V50" s="47">
        <f t="shared" si="14"/>
        <v>13161.443214909727</v>
      </c>
      <c r="W50" s="47">
        <f t="shared" si="15"/>
        <v>1.0348048926873856</v>
      </c>
      <c r="X50" s="47">
        <f t="shared" si="16"/>
        <v>2.3506521285405091E-2</v>
      </c>
      <c r="Y50" s="47">
        <f t="shared" si="17"/>
        <v>-0.98145854969570812</v>
      </c>
      <c r="Z50" s="126">
        <f t="shared" si="18"/>
        <v>-1</v>
      </c>
    </row>
    <row r="51" spans="2:26" x14ac:dyDescent="0.3">
      <c r="B51" s="133" t="s">
        <v>116</v>
      </c>
      <c r="C51" s="69">
        <f t="shared" si="10"/>
        <v>1228.8810720000001</v>
      </c>
      <c r="D51" s="143">
        <v>134.49106699999999</v>
      </c>
      <c r="E51" s="143">
        <v>227.23103599999999</v>
      </c>
      <c r="F51" s="143">
        <v>283.34801900000002</v>
      </c>
      <c r="G51" s="143">
        <v>158.58523600000001</v>
      </c>
      <c r="H51" s="143">
        <v>0.280061</v>
      </c>
      <c r="I51" s="143">
        <v>230.77918700000001</v>
      </c>
      <c r="J51" s="144">
        <v>194.16646600000001</v>
      </c>
      <c r="K51" s="69">
        <f t="shared" si="9"/>
        <v>1176.384622</v>
      </c>
      <c r="L51" s="16">
        <v>168.662587</v>
      </c>
      <c r="M51" s="16">
        <v>183.28744399999999</v>
      </c>
      <c r="N51" s="16">
        <v>146.82033100000001</v>
      </c>
      <c r="O51" s="16">
        <v>209.873167</v>
      </c>
      <c r="P51" s="16">
        <v>104.930201</v>
      </c>
      <c r="Q51" s="16">
        <v>204.84892500000001</v>
      </c>
      <c r="R51" s="61">
        <v>157.96196699999999</v>
      </c>
      <c r="S51" s="79">
        <f t="shared" si="11"/>
        <v>4.4625243324542652E-2</v>
      </c>
      <c r="T51" s="47">
        <f t="shared" si="12"/>
        <v>-0.20260284517039939</v>
      </c>
      <c r="U51" s="47">
        <f t="shared" si="13"/>
        <v>0.23975233131626839</v>
      </c>
      <c r="V51" s="47">
        <f t="shared" si="14"/>
        <v>0.92989633704067876</v>
      </c>
      <c r="W51" s="47">
        <f t="shared" si="15"/>
        <v>-0.24437583771726279</v>
      </c>
      <c r="X51" s="47">
        <f t="shared" si="16"/>
        <v>-0.99733097814231764</v>
      </c>
      <c r="Y51" s="47">
        <f t="shared" si="17"/>
        <v>0.12658236795726419</v>
      </c>
      <c r="Z51" s="126">
        <f t="shared" si="18"/>
        <v>0.22919757007077557</v>
      </c>
    </row>
    <row r="52" spans="2:26" x14ac:dyDescent="0.3">
      <c r="B52" s="115" t="s">
        <v>54</v>
      </c>
      <c r="C52" s="69">
        <f t="shared" si="10"/>
        <v>66.255222000000003</v>
      </c>
      <c r="D52" s="143">
        <v>10.755046999999999</v>
      </c>
      <c r="E52" s="143">
        <v>3.7130070000000002</v>
      </c>
      <c r="F52" s="143">
        <v>12.07662</v>
      </c>
      <c r="G52" s="143">
        <v>12.682841</v>
      </c>
      <c r="H52" s="143">
        <v>11.96087</v>
      </c>
      <c r="I52" s="143">
        <v>2.05281</v>
      </c>
      <c r="J52" s="144">
        <v>13.014027</v>
      </c>
      <c r="K52" s="69">
        <f t="shared" si="9"/>
        <v>59.127347</v>
      </c>
      <c r="L52" s="16">
        <v>13.590831</v>
      </c>
      <c r="M52" s="16">
        <v>6.797148</v>
      </c>
      <c r="N52" s="16">
        <v>6.7039200000000001</v>
      </c>
      <c r="O52" s="16">
        <v>7.0591730000000004</v>
      </c>
      <c r="P52" s="16">
        <v>6.2212759999999996</v>
      </c>
      <c r="Q52" s="16">
        <v>9.8193590000000004</v>
      </c>
      <c r="R52" s="61">
        <v>8.9356399999999994</v>
      </c>
      <c r="S52" s="79">
        <f t="shared" si="11"/>
        <v>0.12055124002096695</v>
      </c>
      <c r="T52" s="47">
        <f t="shared" si="12"/>
        <v>-0.20865420223384434</v>
      </c>
      <c r="U52" s="47">
        <f t="shared" si="13"/>
        <v>-0.45374045114215544</v>
      </c>
      <c r="V52" s="47">
        <f t="shared" si="14"/>
        <v>0.80142662800272069</v>
      </c>
      <c r="W52" s="47">
        <f t="shared" si="15"/>
        <v>0.79664685934173862</v>
      </c>
      <c r="X52" s="47">
        <f t="shared" si="16"/>
        <v>0.92257504730540818</v>
      </c>
      <c r="Y52" s="47">
        <f t="shared" si="17"/>
        <v>-0.79094256559924125</v>
      </c>
      <c r="Z52" s="126">
        <f t="shared" si="18"/>
        <v>0.45641800699222457</v>
      </c>
    </row>
    <row r="53" spans="2:26" x14ac:dyDescent="0.3">
      <c r="B53" s="115" t="s">
        <v>58</v>
      </c>
      <c r="C53" s="69">
        <f t="shared" si="10"/>
        <v>55.276707000000002</v>
      </c>
      <c r="D53" s="143">
        <v>7.0259130000000001</v>
      </c>
      <c r="E53" s="143">
        <v>10.978541</v>
      </c>
      <c r="F53" s="143">
        <v>17.544953</v>
      </c>
      <c r="G53" s="143">
        <v>7.0073569999999998</v>
      </c>
      <c r="H53" s="143">
        <v>4.4678560000000003</v>
      </c>
      <c r="I53" s="143">
        <v>2.366822</v>
      </c>
      <c r="J53" s="144">
        <v>5.8852650000000004</v>
      </c>
      <c r="K53" s="69">
        <f t="shared" si="9"/>
        <v>88.882334000000014</v>
      </c>
      <c r="L53" s="16">
        <v>13.723751</v>
      </c>
      <c r="M53" s="16">
        <v>10.670343000000001</v>
      </c>
      <c r="N53" s="16">
        <v>6.9870390000000002</v>
      </c>
      <c r="O53" s="16">
        <v>13.696989</v>
      </c>
      <c r="P53" s="16">
        <v>9.4542280000000005</v>
      </c>
      <c r="Q53" s="16">
        <v>20.072035</v>
      </c>
      <c r="R53" s="61">
        <v>14.277949</v>
      </c>
      <c r="S53" s="79">
        <f t="shared" si="11"/>
        <v>-0.37809118513922024</v>
      </c>
      <c r="T53" s="47">
        <f t="shared" si="12"/>
        <v>-0.48804718185283313</v>
      </c>
      <c r="U53" s="47">
        <f t="shared" si="13"/>
        <v>2.888360758412345E-2</v>
      </c>
      <c r="V53" s="47">
        <f t="shared" si="14"/>
        <v>1.5110712849892494</v>
      </c>
      <c r="W53" s="47">
        <f t="shared" si="15"/>
        <v>-0.4884016479826333</v>
      </c>
      <c r="X53" s="47">
        <f t="shared" si="16"/>
        <v>-0.52742243999192739</v>
      </c>
      <c r="Y53" s="47">
        <f t="shared" si="17"/>
        <v>-0.88208360537434294</v>
      </c>
      <c r="Z53" s="126">
        <f t="shared" si="18"/>
        <v>-0.58780739446540953</v>
      </c>
    </row>
    <row r="54" spans="2:26" x14ac:dyDescent="0.3">
      <c r="B54" s="115" t="s">
        <v>139</v>
      </c>
      <c r="C54" s="69">
        <f t="shared" si="10"/>
        <v>177.82769400000001</v>
      </c>
      <c r="D54" s="143">
        <v>12.937768999999999</v>
      </c>
      <c r="E54" s="143">
        <v>11.266203000000001</v>
      </c>
      <c r="F54" s="143">
        <v>22.652128999999999</v>
      </c>
      <c r="G54" s="143">
        <v>12.963614</v>
      </c>
      <c r="H54" s="143">
        <v>68.241630000000001</v>
      </c>
      <c r="I54" s="143">
        <v>19.788879999999999</v>
      </c>
      <c r="J54" s="144">
        <v>29.977468999999999</v>
      </c>
      <c r="K54" s="69">
        <f t="shared" si="9"/>
        <v>451.55715500000002</v>
      </c>
      <c r="L54" s="16">
        <v>91.644767999999999</v>
      </c>
      <c r="M54" s="16">
        <v>17.703282999999999</v>
      </c>
      <c r="N54" s="16">
        <v>18.207881</v>
      </c>
      <c r="O54" s="16">
        <v>21.878516000000001</v>
      </c>
      <c r="P54" s="16">
        <v>155.55819700000001</v>
      </c>
      <c r="Q54" s="16">
        <v>103.66413300000001</v>
      </c>
      <c r="R54" s="61">
        <v>42.900376999999999</v>
      </c>
      <c r="S54" s="79">
        <f t="shared" si="11"/>
        <v>-0.60619006468848891</v>
      </c>
      <c r="T54" s="47">
        <f t="shared" si="12"/>
        <v>-0.8588269763528672</v>
      </c>
      <c r="U54" s="47">
        <f t="shared" si="13"/>
        <v>-0.36360939380565727</v>
      </c>
      <c r="V54" s="47">
        <f t="shared" si="14"/>
        <v>0.24408375691822659</v>
      </c>
      <c r="W54" s="47">
        <f t="shared" si="15"/>
        <v>-0.40747288344419708</v>
      </c>
      <c r="X54" s="47">
        <f t="shared" si="16"/>
        <v>-0.56131125639107271</v>
      </c>
      <c r="Y54" s="47">
        <f t="shared" si="17"/>
        <v>-0.80910581676306503</v>
      </c>
      <c r="Z54" s="126">
        <f t="shared" si="18"/>
        <v>-0.30123063953493934</v>
      </c>
    </row>
    <row r="55" spans="2:26" x14ac:dyDescent="0.3">
      <c r="B55" s="115" t="s">
        <v>33</v>
      </c>
      <c r="C55" s="69">
        <f t="shared" si="10"/>
        <v>58.033761999999996</v>
      </c>
      <c r="D55" s="143">
        <v>14.60144</v>
      </c>
      <c r="E55" s="143">
        <v>10.846982000000001</v>
      </c>
      <c r="F55" s="143">
        <v>6.3546870000000002</v>
      </c>
      <c r="G55" s="143">
        <v>4.3926759999999998</v>
      </c>
      <c r="H55" s="143">
        <v>6.1366889999999996</v>
      </c>
      <c r="I55" s="143">
        <v>6.5576660000000002</v>
      </c>
      <c r="J55" s="144">
        <v>9.1436220000000006</v>
      </c>
      <c r="K55" s="69">
        <f t="shared" si="9"/>
        <v>57.749856999999999</v>
      </c>
      <c r="L55" s="16">
        <v>11.168955</v>
      </c>
      <c r="M55" s="16">
        <v>9.1591260000000005</v>
      </c>
      <c r="N55" s="16">
        <v>6.2014120000000004</v>
      </c>
      <c r="O55" s="16">
        <v>10.243980000000001</v>
      </c>
      <c r="P55" s="16">
        <v>7.3187179999999996</v>
      </c>
      <c r="Q55" s="16">
        <v>7.3267049999999996</v>
      </c>
      <c r="R55" s="61">
        <v>6.3309610000000003</v>
      </c>
      <c r="S55" s="79">
        <f t="shared" si="11"/>
        <v>4.9161160693436123E-3</v>
      </c>
      <c r="T55" s="47">
        <f t="shared" si="12"/>
        <v>0.30732373798623058</v>
      </c>
      <c r="U55" s="47">
        <f t="shared" si="13"/>
        <v>0.18428133863427587</v>
      </c>
      <c r="V55" s="47">
        <f t="shared" si="14"/>
        <v>2.4716145290782032E-2</v>
      </c>
      <c r="W55" s="47">
        <f t="shared" si="15"/>
        <v>-0.57119439905193103</v>
      </c>
      <c r="X55" s="47">
        <f t="shared" si="16"/>
        <v>-0.16150765748864759</v>
      </c>
      <c r="Y55" s="47">
        <f t="shared" si="17"/>
        <v>-0.1049638275322945</v>
      </c>
      <c r="Z55" s="126">
        <f t="shared" si="18"/>
        <v>0.44427078290325905</v>
      </c>
    </row>
    <row r="56" spans="2:26" x14ac:dyDescent="0.3">
      <c r="B56" s="115" t="s">
        <v>89</v>
      </c>
      <c r="C56" s="69">
        <f t="shared" si="10"/>
        <v>132.319952</v>
      </c>
      <c r="D56" s="143">
        <v>25.732695</v>
      </c>
      <c r="E56" s="143">
        <v>15.654438000000001</v>
      </c>
      <c r="F56" s="143">
        <v>21.640740999999998</v>
      </c>
      <c r="G56" s="143">
        <v>22.752762000000001</v>
      </c>
      <c r="H56" s="143">
        <v>10.153219999999999</v>
      </c>
      <c r="I56" s="143">
        <v>23.899360999999999</v>
      </c>
      <c r="J56" s="144">
        <v>12.486734999999999</v>
      </c>
      <c r="K56" s="69">
        <f t="shared" si="9"/>
        <v>141.040989</v>
      </c>
      <c r="L56" s="16">
        <v>13.818752999999999</v>
      </c>
      <c r="M56" s="16">
        <v>22.790244999999999</v>
      </c>
      <c r="N56" s="16">
        <v>20.891068000000001</v>
      </c>
      <c r="O56" s="16">
        <v>21.457653000000001</v>
      </c>
      <c r="P56" s="16">
        <v>19.562726999999999</v>
      </c>
      <c r="Q56" s="16">
        <v>23.280888999999998</v>
      </c>
      <c r="R56" s="61">
        <v>19.239654000000002</v>
      </c>
      <c r="S56" s="79">
        <f t="shared" si="11"/>
        <v>-6.1833351154393812E-2</v>
      </c>
      <c r="T56" s="47">
        <f t="shared" si="12"/>
        <v>0.86215753331722489</v>
      </c>
      <c r="U56" s="47">
        <f t="shared" si="13"/>
        <v>-0.31310795474116226</v>
      </c>
      <c r="V56" s="47">
        <f t="shared" si="14"/>
        <v>3.5884857586026664E-2</v>
      </c>
      <c r="W56" s="47">
        <f t="shared" si="15"/>
        <v>6.0356507769046219E-2</v>
      </c>
      <c r="X56" s="47">
        <f t="shared" si="16"/>
        <v>-0.48099158159289346</v>
      </c>
      <c r="Y56" s="47">
        <f t="shared" si="17"/>
        <v>2.6565652196529177E-2</v>
      </c>
      <c r="Z56" s="126">
        <f t="shared" si="18"/>
        <v>-0.3509896279839545</v>
      </c>
    </row>
    <row r="57" spans="2:26" x14ac:dyDescent="0.3">
      <c r="B57" s="115" t="s">
        <v>52</v>
      </c>
      <c r="C57" s="69">
        <f t="shared" si="10"/>
        <v>16.093533000000001</v>
      </c>
      <c r="D57" s="143">
        <v>3.9750999999999999</v>
      </c>
      <c r="E57" s="143">
        <v>1.9354610000000001</v>
      </c>
      <c r="F57" s="143">
        <v>1.1766810000000001</v>
      </c>
      <c r="G57" s="143">
        <v>4.5836730000000001</v>
      </c>
      <c r="H57" s="143">
        <v>1.235169</v>
      </c>
      <c r="I57" s="143">
        <v>1.8405199999999999</v>
      </c>
      <c r="J57" s="144">
        <v>1.346929</v>
      </c>
      <c r="K57" s="69">
        <f t="shared" si="9"/>
        <v>20.837024999999997</v>
      </c>
      <c r="L57" s="16">
        <v>1.74427</v>
      </c>
      <c r="M57" s="16">
        <v>4.3948099999999997</v>
      </c>
      <c r="N57" s="16">
        <v>3.9353530000000001</v>
      </c>
      <c r="O57" s="16">
        <v>2.2902089999999999</v>
      </c>
      <c r="P57" s="16">
        <v>3.3974359999999999</v>
      </c>
      <c r="Q57" s="16">
        <v>1.5911120000000001</v>
      </c>
      <c r="R57" s="61">
        <v>3.483835</v>
      </c>
      <c r="S57" s="79">
        <f t="shared" si="11"/>
        <v>-0.22764727690253272</v>
      </c>
      <c r="T57" s="47">
        <f t="shared" si="12"/>
        <v>1.2789476399869284</v>
      </c>
      <c r="U57" s="47">
        <f t="shared" si="13"/>
        <v>-0.55960303175791437</v>
      </c>
      <c r="V57" s="47">
        <f t="shared" si="14"/>
        <v>-0.70099734382150725</v>
      </c>
      <c r="W57" s="47">
        <f t="shared" si="15"/>
        <v>1.0014212676659642</v>
      </c>
      <c r="X57" s="47">
        <f t="shared" si="16"/>
        <v>-0.63644083361688053</v>
      </c>
      <c r="Y57" s="47">
        <f t="shared" si="17"/>
        <v>0.156750750418575</v>
      </c>
      <c r="Z57" s="126">
        <f t="shared" si="18"/>
        <v>-0.61337749922140405</v>
      </c>
    </row>
    <row r="58" spans="2:26" x14ac:dyDescent="0.3">
      <c r="B58" s="115" t="s">
        <v>128</v>
      </c>
      <c r="C58" s="69">
        <f t="shared" si="10"/>
        <v>88.064511999999993</v>
      </c>
      <c r="D58" s="143">
        <v>12.225408</v>
      </c>
      <c r="E58" s="143">
        <v>8.3928320000000003</v>
      </c>
      <c r="F58" s="143">
        <v>15.434412999999999</v>
      </c>
      <c r="G58" s="143">
        <v>17.96988</v>
      </c>
      <c r="H58" s="143">
        <v>11.611917999999999</v>
      </c>
      <c r="I58" s="143">
        <v>7.559469</v>
      </c>
      <c r="J58" s="144">
        <v>14.870592</v>
      </c>
      <c r="K58" s="69">
        <f t="shared" si="9"/>
        <v>121.941112</v>
      </c>
      <c r="L58" s="16">
        <v>12.358957999999999</v>
      </c>
      <c r="M58" s="16">
        <v>18.674658999999998</v>
      </c>
      <c r="N58" s="16">
        <v>19.416536000000001</v>
      </c>
      <c r="O58" s="16">
        <v>25.597930999999999</v>
      </c>
      <c r="P58" s="16">
        <v>16.627611999999999</v>
      </c>
      <c r="Q58" s="16">
        <v>12.140720999999999</v>
      </c>
      <c r="R58" s="61">
        <v>17.124694999999999</v>
      </c>
      <c r="S58" s="79">
        <f t="shared" si="11"/>
        <v>-0.27781114543223129</v>
      </c>
      <c r="T58" s="47">
        <f t="shared" si="12"/>
        <v>-1.0805927166351648E-2</v>
      </c>
      <c r="U58" s="47">
        <f t="shared" si="13"/>
        <v>-0.5505764255186667</v>
      </c>
      <c r="V58" s="47">
        <f t="shared" si="14"/>
        <v>-0.20508925999982697</v>
      </c>
      <c r="W58" s="47">
        <f t="shared" si="15"/>
        <v>-0.29799482622247864</v>
      </c>
      <c r="X58" s="47">
        <f t="shared" si="16"/>
        <v>-0.30164848686630408</v>
      </c>
      <c r="Y58" s="47">
        <f t="shared" si="17"/>
        <v>-0.37734595828369666</v>
      </c>
      <c r="Z58" s="126">
        <f t="shared" si="18"/>
        <v>-0.13162879689244089</v>
      </c>
    </row>
    <row r="59" spans="2:26" x14ac:dyDescent="0.3">
      <c r="B59" s="115" t="s">
        <v>144</v>
      </c>
      <c r="C59" s="69">
        <f t="shared" si="10"/>
        <v>47.955384999999993</v>
      </c>
      <c r="D59" s="143">
        <v>5.7818129999999996</v>
      </c>
      <c r="E59" s="143">
        <v>7.8830799999999996</v>
      </c>
      <c r="F59" s="143">
        <v>9.4274839999999998</v>
      </c>
      <c r="G59" s="143">
        <v>5.6341039999999998</v>
      </c>
      <c r="H59" s="143">
        <v>3.9212229999999999</v>
      </c>
      <c r="I59" s="143">
        <v>4.9037119999999996</v>
      </c>
      <c r="J59" s="144">
        <v>10.403969</v>
      </c>
      <c r="K59" s="69">
        <f t="shared" si="9"/>
        <v>58.775334999999998</v>
      </c>
      <c r="L59" s="16">
        <v>6.5261509999999996</v>
      </c>
      <c r="M59" s="16">
        <v>6.5319440000000002</v>
      </c>
      <c r="N59" s="16">
        <v>9.0665340000000008</v>
      </c>
      <c r="O59" s="16">
        <v>9.0404640000000001</v>
      </c>
      <c r="P59" s="16">
        <v>9.2127409999999994</v>
      </c>
      <c r="Q59" s="16">
        <v>9.5870850000000001</v>
      </c>
      <c r="R59" s="61">
        <v>8.810416</v>
      </c>
      <c r="S59" s="79">
        <f t="shared" si="11"/>
        <v>-0.18408997583765374</v>
      </c>
      <c r="T59" s="47">
        <f t="shared" si="12"/>
        <v>-0.11405467020300331</v>
      </c>
      <c r="U59" s="47">
        <f t="shared" si="13"/>
        <v>0.20685051800811505</v>
      </c>
      <c r="V59" s="47">
        <f t="shared" si="14"/>
        <v>3.981124429688343E-2</v>
      </c>
      <c r="W59" s="47">
        <f t="shared" si="15"/>
        <v>-0.376790394829292</v>
      </c>
      <c r="X59" s="47">
        <f t="shared" si="16"/>
        <v>-0.57436956059005673</v>
      </c>
      <c r="Y59" s="47">
        <f t="shared" si="17"/>
        <v>-0.48850855082645039</v>
      </c>
      <c r="Z59" s="126">
        <f t="shared" si="18"/>
        <v>0.18087148211843807</v>
      </c>
    </row>
    <row r="60" spans="2:26" x14ac:dyDescent="0.3">
      <c r="B60" s="115" t="s">
        <v>145</v>
      </c>
      <c r="C60" s="69">
        <f t="shared" si="10"/>
        <v>63.270031000000003</v>
      </c>
      <c r="D60" s="143">
        <v>9.9750080000000008</v>
      </c>
      <c r="E60" s="143">
        <v>8.9762550000000001</v>
      </c>
      <c r="F60" s="143">
        <v>17.553076999999998</v>
      </c>
      <c r="G60" s="143">
        <v>4.4678620000000002</v>
      </c>
      <c r="H60" s="143">
        <v>3.8221669999999999</v>
      </c>
      <c r="I60" s="143">
        <v>5.6112679999999999</v>
      </c>
      <c r="J60" s="144">
        <v>12.864394000000001</v>
      </c>
      <c r="K60" s="69">
        <f t="shared" si="9"/>
        <v>63.270291</v>
      </c>
      <c r="L60" s="16">
        <v>12.529256999999999</v>
      </c>
      <c r="M60" s="16">
        <v>6.2447650000000001</v>
      </c>
      <c r="N60" s="16">
        <v>7.5974899999999996</v>
      </c>
      <c r="O60" s="16">
        <v>8.9827340000000007</v>
      </c>
      <c r="P60" s="16">
        <v>10.431554</v>
      </c>
      <c r="Q60" s="16">
        <v>9.9048370000000006</v>
      </c>
      <c r="R60" s="61">
        <v>7.5796539999999997</v>
      </c>
      <c r="S60" s="79">
        <f t="shared" si="11"/>
        <v>-4.1093536300440547E-6</v>
      </c>
      <c r="T60" s="47">
        <f t="shared" si="12"/>
        <v>-0.20386276696215899</v>
      </c>
      <c r="U60" s="47">
        <f t="shared" si="13"/>
        <v>0.43740477023554925</v>
      </c>
      <c r="V60" s="47">
        <f t="shared" si="14"/>
        <v>1.3103784276122772</v>
      </c>
      <c r="W60" s="47">
        <f t="shared" si="15"/>
        <v>-0.50261668663460368</v>
      </c>
      <c r="X60" s="47">
        <f t="shared" si="16"/>
        <v>-0.63359562726704</v>
      </c>
      <c r="Y60" s="47">
        <f t="shared" si="17"/>
        <v>-0.43348204518660938</v>
      </c>
      <c r="Z60" s="126">
        <f t="shared" si="18"/>
        <v>0.69722707659215066</v>
      </c>
    </row>
    <row r="61" spans="2:26" x14ac:dyDescent="0.3">
      <c r="B61" s="133" t="s">
        <v>118</v>
      </c>
      <c r="C61" s="69">
        <f t="shared" si="10"/>
        <v>1722.317734</v>
      </c>
      <c r="D61" s="143">
        <v>252.863618</v>
      </c>
      <c r="E61" s="143">
        <v>328.792573</v>
      </c>
      <c r="F61" s="143">
        <v>272.22857800000003</v>
      </c>
      <c r="G61" s="143">
        <v>151.314277</v>
      </c>
      <c r="H61" s="143">
        <v>98.829172</v>
      </c>
      <c r="I61" s="143">
        <v>179.879175</v>
      </c>
      <c r="J61" s="144">
        <v>438.41034100000002</v>
      </c>
      <c r="K61" s="69">
        <f t="shared" si="9"/>
        <v>1896.1052309999998</v>
      </c>
      <c r="L61" s="16">
        <v>283.959294</v>
      </c>
      <c r="M61" s="16">
        <v>192.424094</v>
      </c>
      <c r="N61" s="16">
        <v>392.66953100000001</v>
      </c>
      <c r="O61" s="16">
        <v>274.376169</v>
      </c>
      <c r="P61" s="16">
        <v>264.92054899999999</v>
      </c>
      <c r="Q61" s="16">
        <v>227.77890099999999</v>
      </c>
      <c r="R61" s="61">
        <v>259.97669300000001</v>
      </c>
      <c r="S61" s="79">
        <f t="shared" si="11"/>
        <v>-9.1654985260678168E-2</v>
      </c>
      <c r="T61" s="47">
        <f t="shared" si="12"/>
        <v>-0.10950751272117187</v>
      </c>
      <c r="U61" s="47">
        <f t="shared" si="13"/>
        <v>0.7086871304172544</v>
      </c>
      <c r="V61" s="47">
        <f t="shared" si="14"/>
        <v>-0.30672344934244455</v>
      </c>
      <c r="W61" s="47">
        <f t="shared" si="15"/>
        <v>-0.44851523530092008</v>
      </c>
      <c r="X61" s="47">
        <f t="shared" si="16"/>
        <v>-0.62694788164582882</v>
      </c>
      <c r="Y61" s="47">
        <f t="shared" si="17"/>
        <v>-0.21029044301166411</v>
      </c>
      <c r="Z61" s="126">
        <f t="shared" si="18"/>
        <v>0.68634478706904689</v>
      </c>
    </row>
    <row r="62" spans="2:26" x14ac:dyDescent="0.3">
      <c r="B62" s="115" t="s">
        <v>103</v>
      </c>
      <c r="C62" s="69">
        <f t="shared" si="10"/>
        <v>4.7807640000000005</v>
      </c>
      <c r="D62" s="143">
        <v>0</v>
      </c>
      <c r="E62" s="143">
        <v>1.077536</v>
      </c>
      <c r="F62" s="143">
        <v>1.037204</v>
      </c>
      <c r="G62" s="143">
        <v>0.51959</v>
      </c>
      <c r="H62" s="143">
        <v>0.61907999999999996</v>
      </c>
      <c r="I62" s="143">
        <v>0.80875699999999995</v>
      </c>
      <c r="J62" s="144">
        <v>0.71859700000000004</v>
      </c>
      <c r="K62" s="69">
        <f t="shared" si="9"/>
        <v>6.1773980000000002</v>
      </c>
      <c r="L62" s="16">
        <v>0</v>
      </c>
      <c r="M62" s="16">
        <v>0.77355600000000002</v>
      </c>
      <c r="N62" s="16">
        <v>3.8022819999999999</v>
      </c>
      <c r="O62" s="16">
        <v>0.46149499999999999</v>
      </c>
      <c r="P62" s="16">
        <v>0.25558799999999998</v>
      </c>
      <c r="Q62" s="16">
        <v>0.64361599999999997</v>
      </c>
      <c r="R62" s="61">
        <v>0.24086099999999999</v>
      </c>
      <c r="S62" s="79">
        <f t="shared" si="11"/>
        <v>-0.22608774762448525</v>
      </c>
      <c r="T62" s="47" t="str">
        <f t="shared" si="12"/>
        <v>-</v>
      </c>
      <c r="U62" s="47">
        <f t="shared" si="13"/>
        <v>0.39296443954930216</v>
      </c>
      <c r="V62" s="47">
        <f t="shared" si="14"/>
        <v>-0.72721539328224472</v>
      </c>
      <c r="W62" s="47">
        <f t="shared" si="15"/>
        <v>0.12588435411001209</v>
      </c>
      <c r="X62" s="47">
        <f t="shared" si="16"/>
        <v>1.4221794450443683</v>
      </c>
      <c r="Y62" s="47">
        <f t="shared" si="17"/>
        <v>0.25658311788395571</v>
      </c>
      <c r="Z62" s="126">
        <f t="shared" si="18"/>
        <v>1.9834510360747486</v>
      </c>
    </row>
    <row r="63" spans="2:26" x14ac:dyDescent="0.3">
      <c r="B63" s="115" t="s">
        <v>90</v>
      </c>
      <c r="C63" s="69">
        <f t="shared" si="10"/>
        <v>8.9026300000000003</v>
      </c>
      <c r="D63" s="143">
        <v>1.0908850000000001</v>
      </c>
      <c r="E63" s="143">
        <v>0.57865699999999998</v>
      </c>
      <c r="F63" s="143">
        <v>0</v>
      </c>
      <c r="G63" s="143">
        <v>3.461284</v>
      </c>
      <c r="H63" s="143">
        <v>0</v>
      </c>
      <c r="I63" s="143">
        <v>3.473007</v>
      </c>
      <c r="J63" s="144">
        <v>0.29879699999999998</v>
      </c>
      <c r="K63" s="69">
        <f t="shared" si="9"/>
        <v>3.9624220000000006</v>
      </c>
      <c r="L63" s="16">
        <v>0</v>
      </c>
      <c r="M63" s="16">
        <v>0</v>
      </c>
      <c r="N63" s="16">
        <v>6.7054000000000002E-2</v>
      </c>
      <c r="O63" s="16">
        <v>3.0478480000000001</v>
      </c>
      <c r="P63" s="16">
        <v>0.26823999999999998</v>
      </c>
      <c r="Q63" s="16">
        <v>0.57759300000000002</v>
      </c>
      <c r="R63" s="61">
        <v>1.6869999999999999E-3</v>
      </c>
      <c r="S63" s="79">
        <f t="shared" si="11"/>
        <v>1.2467647312678962</v>
      </c>
      <c r="T63" s="47" t="str">
        <f t="shared" si="12"/>
        <v>-</v>
      </c>
      <c r="U63" s="47" t="str">
        <f t="shared" si="13"/>
        <v>-</v>
      </c>
      <c r="V63" s="47">
        <f t="shared" si="14"/>
        <v>-1</v>
      </c>
      <c r="W63" s="47">
        <f t="shared" si="15"/>
        <v>0.1356484969066698</v>
      </c>
      <c r="X63" s="47">
        <f t="shared" si="16"/>
        <v>-1</v>
      </c>
      <c r="Y63" s="47">
        <f t="shared" si="17"/>
        <v>5.0128966244397004</v>
      </c>
      <c r="Z63" s="126">
        <f t="shared" si="18"/>
        <v>176.11736810906936</v>
      </c>
    </row>
    <row r="64" spans="2:26" x14ac:dyDescent="0.3">
      <c r="B64" s="133" t="s">
        <v>30</v>
      </c>
      <c r="C64" s="69">
        <f t="shared" si="10"/>
        <v>722.40647799999999</v>
      </c>
      <c r="D64" s="143">
        <v>129.18338399999999</v>
      </c>
      <c r="E64" s="143">
        <v>121.166259</v>
      </c>
      <c r="F64" s="143">
        <v>127.19412699999999</v>
      </c>
      <c r="G64" s="143">
        <v>94.319933000000006</v>
      </c>
      <c r="H64" s="143">
        <v>71.137423999999996</v>
      </c>
      <c r="I64" s="143">
        <v>91.007727000000003</v>
      </c>
      <c r="J64" s="144">
        <v>88.397623999999993</v>
      </c>
      <c r="K64" s="69">
        <f t="shared" si="9"/>
        <v>762.45108399999992</v>
      </c>
      <c r="L64" s="16">
        <v>113.209462</v>
      </c>
      <c r="M64" s="16">
        <v>100.230205</v>
      </c>
      <c r="N64" s="16">
        <v>102.550219</v>
      </c>
      <c r="O64" s="16">
        <v>124.757524</v>
      </c>
      <c r="P64" s="16">
        <v>124.263964</v>
      </c>
      <c r="Q64" s="16">
        <v>111.05501</v>
      </c>
      <c r="R64" s="61">
        <v>86.384699999999995</v>
      </c>
      <c r="S64" s="79">
        <f t="shared" si="11"/>
        <v>-5.2520885392301375E-2</v>
      </c>
      <c r="T64" s="47">
        <f t="shared" si="12"/>
        <v>0.141100591044236</v>
      </c>
      <c r="U64" s="47">
        <f t="shared" si="13"/>
        <v>0.2088796885130586</v>
      </c>
      <c r="V64" s="47">
        <f t="shared" si="14"/>
        <v>0.24031063258870278</v>
      </c>
      <c r="W64" s="47">
        <f t="shared" si="15"/>
        <v>-0.24397399069894976</v>
      </c>
      <c r="X64" s="47">
        <f t="shared" si="16"/>
        <v>-0.42752973822724671</v>
      </c>
      <c r="Y64" s="47">
        <f t="shared" si="17"/>
        <v>-0.18051669168279749</v>
      </c>
      <c r="Z64" s="126">
        <f t="shared" si="18"/>
        <v>2.3301857852142671E-2</v>
      </c>
    </row>
    <row r="65" spans="2:26" x14ac:dyDescent="0.3">
      <c r="B65" s="115" t="s">
        <v>159</v>
      </c>
      <c r="C65" s="69">
        <f t="shared" si="10"/>
        <v>1311.628919</v>
      </c>
      <c r="D65" s="143">
        <v>172.580715</v>
      </c>
      <c r="E65" s="143">
        <v>105.071725</v>
      </c>
      <c r="F65" s="143">
        <v>356.64581800000002</v>
      </c>
      <c r="G65" s="143">
        <v>233.12351899999999</v>
      </c>
      <c r="H65" s="143">
        <v>154.39007899999999</v>
      </c>
      <c r="I65" s="143">
        <v>128.69006099999999</v>
      </c>
      <c r="J65" s="144">
        <v>161.127002</v>
      </c>
      <c r="K65" s="69">
        <f t="shared" si="9"/>
        <v>1499.368048</v>
      </c>
      <c r="L65" s="16">
        <v>278.77411499999999</v>
      </c>
      <c r="M65" s="16">
        <v>72.712699000000001</v>
      </c>
      <c r="N65" s="16">
        <v>141.01938200000001</v>
      </c>
      <c r="O65" s="16">
        <v>214.515882</v>
      </c>
      <c r="P65" s="16">
        <v>338.88191599999999</v>
      </c>
      <c r="Q65" s="16">
        <v>263.88625000000002</v>
      </c>
      <c r="R65" s="61">
        <v>189.57780399999999</v>
      </c>
      <c r="S65" s="79">
        <f t="shared" si="11"/>
        <v>-0.12521217138808871</v>
      </c>
      <c r="T65" s="47">
        <f t="shared" si="12"/>
        <v>-0.38092991524697339</v>
      </c>
      <c r="U65" s="47">
        <f t="shared" si="13"/>
        <v>0.44502578566090634</v>
      </c>
      <c r="V65" s="47">
        <f t="shared" si="14"/>
        <v>1.5290553180838646</v>
      </c>
      <c r="W65" s="47">
        <f t="shared" si="15"/>
        <v>8.6742467860724481E-2</v>
      </c>
      <c r="X65" s="47">
        <f t="shared" si="16"/>
        <v>-0.54441334367337557</v>
      </c>
      <c r="Y65" s="47">
        <f t="shared" si="17"/>
        <v>-0.51232752369628964</v>
      </c>
      <c r="Z65" s="126">
        <f t="shared" si="18"/>
        <v>-0.1500745414268011</v>
      </c>
    </row>
    <row r="66" spans="2:26" x14ac:dyDescent="0.3">
      <c r="B66" s="115" t="s">
        <v>161</v>
      </c>
      <c r="C66" s="69">
        <f t="shared" si="10"/>
        <v>369.7335159999999</v>
      </c>
      <c r="D66" s="143">
        <v>51.581588000000004</v>
      </c>
      <c r="E66" s="143">
        <v>43.375017999999997</v>
      </c>
      <c r="F66" s="143">
        <v>118.95523799999999</v>
      </c>
      <c r="G66" s="143">
        <v>43.283642999999998</v>
      </c>
      <c r="H66" s="143">
        <v>32.091458000000003</v>
      </c>
      <c r="I66" s="143">
        <v>36.619852000000002</v>
      </c>
      <c r="J66" s="144">
        <v>43.826718999999997</v>
      </c>
      <c r="K66" s="69">
        <f t="shared" si="9"/>
        <v>411.76954499999999</v>
      </c>
      <c r="L66" s="16">
        <v>58.745634000000003</v>
      </c>
      <c r="M66" s="16">
        <v>53.026499999999999</v>
      </c>
      <c r="N66" s="16">
        <v>61.065741000000003</v>
      </c>
      <c r="O66" s="16">
        <v>64.995891999999998</v>
      </c>
      <c r="P66" s="16">
        <v>70.865280999999996</v>
      </c>
      <c r="Q66" s="16">
        <v>55.085504999999998</v>
      </c>
      <c r="R66" s="61">
        <v>47.984991999999998</v>
      </c>
      <c r="S66" s="79">
        <f t="shared" si="11"/>
        <v>-0.10208629926722745</v>
      </c>
      <c r="T66" s="47">
        <f t="shared" si="12"/>
        <v>-0.12195027123207147</v>
      </c>
      <c r="U66" s="47">
        <f t="shared" si="13"/>
        <v>-0.18201242774838999</v>
      </c>
      <c r="V66" s="47">
        <f t="shared" si="14"/>
        <v>0.94798648230601157</v>
      </c>
      <c r="W66" s="47">
        <f t="shared" si="15"/>
        <v>-0.33405571232101872</v>
      </c>
      <c r="X66" s="47">
        <f t="shared" si="16"/>
        <v>-0.54714837015886519</v>
      </c>
      <c r="Y66" s="47">
        <f t="shared" si="17"/>
        <v>-0.33521800335678131</v>
      </c>
      <c r="Z66" s="126">
        <f t="shared" si="18"/>
        <v>-8.6657782499995006E-2</v>
      </c>
    </row>
    <row r="67" spans="2:26" x14ac:dyDescent="0.3">
      <c r="B67" s="115" t="s">
        <v>160</v>
      </c>
      <c r="C67" s="69">
        <f t="shared" si="10"/>
        <v>1916.534081</v>
      </c>
      <c r="D67" s="143">
        <v>418.248895</v>
      </c>
      <c r="E67" s="143">
        <v>306.48278099999999</v>
      </c>
      <c r="F67" s="143">
        <v>395.63714499999998</v>
      </c>
      <c r="G67" s="143">
        <v>288.70977799999997</v>
      </c>
      <c r="H67" s="143">
        <v>126.86907100000001</v>
      </c>
      <c r="I67" s="143">
        <v>174.83191400000001</v>
      </c>
      <c r="J67" s="144">
        <v>205.75449699999999</v>
      </c>
      <c r="K67" s="69">
        <f t="shared" si="9"/>
        <v>2576.3058700000001</v>
      </c>
      <c r="L67" s="16">
        <v>316.14611500000001</v>
      </c>
      <c r="M67" s="16">
        <v>352.81279499999999</v>
      </c>
      <c r="N67" s="16">
        <v>302.29692599999998</v>
      </c>
      <c r="O67" s="16">
        <v>491.77544999999998</v>
      </c>
      <c r="P67" s="16">
        <v>365.53739899999999</v>
      </c>
      <c r="Q67" s="16">
        <v>412.99229600000001</v>
      </c>
      <c r="R67" s="61">
        <v>334.744889</v>
      </c>
      <c r="S67" s="79">
        <f t="shared" si="11"/>
        <v>-0.25609218093346975</v>
      </c>
      <c r="T67" s="47">
        <f t="shared" si="12"/>
        <v>0.32296072972460843</v>
      </c>
      <c r="U67" s="47">
        <f t="shared" si="13"/>
        <v>-0.13131613891724081</v>
      </c>
      <c r="V67" s="47">
        <f t="shared" si="14"/>
        <v>0.30876999060188925</v>
      </c>
      <c r="W67" s="47">
        <f t="shared" si="15"/>
        <v>-0.41292356501325966</v>
      </c>
      <c r="X67" s="47">
        <f t="shared" si="16"/>
        <v>-0.65292451238347837</v>
      </c>
      <c r="Y67" s="47">
        <f t="shared" si="17"/>
        <v>-0.57667027764605083</v>
      </c>
      <c r="Z67" s="126">
        <f t="shared" si="18"/>
        <v>-0.38533939199292755</v>
      </c>
    </row>
    <row r="68" spans="2:26" x14ac:dyDescent="0.3">
      <c r="B68" s="115" t="s">
        <v>157</v>
      </c>
      <c r="C68" s="69">
        <f t="shared" si="10"/>
        <v>304.91065200000003</v>
      </c>
      <c r="D68" s="143">
        <v>59.028782</v>
      </c>
      <c r="E68" s="143">
        <v>27.780825</v>
      </c>
      <c r="F68" s="143">
        <v>89.806653999999995</v>
      </c>
      <c r="G68" s="143">
        <v>52.049387000000003</v>
      </c>
      <c r="H68" s="143">
        <v>7.3056080000000003</v>
      </c>
      <c r="I68" s="143">
        <v>23.267398</v>
      </c>
      <c r="J68" s="144">
        <v>45.671998000000002</v>
      </c>
      <c r="K68" s="69">
        <f t="shared" si="9"/>
        <v>436.87634100000002</v>
      </c>
      <c r="L68" s="16">
        <v>63.324218000000002</v>
      </c>
      <c r="M68" s="16">
        <v>26.301445999999999</v>
      </c>
      <c r="N68" s="16">
        <v>44.157311</v>
      </c>
      <c r="O68" s="16">
        <v>55.411962000000003</v>
      </c>
      <c r="P68" s="16">
        <v>95.872589000000005</v>
      </c>
      <c r="Q68" s="16">
        <v>64.551370000000006</v>
      </c>
      <c r="R68" s="61">
        <v>87.257445000000004</v>
      </c>
      <c r="S68" s="79">
        <f t="shared" si="11"/>
        <v>-0.30206645820630507</v>
      </c>
      <c r="T68" s="47">
        <f t="shared" si="12"/>
        <v>-6.7832436556895193E-2</v>
      </c>
      <c r="U68" s="47">
        <f t="shared" si="13"/>
        <v>5.6247059572314129E-2</v>
      </c>
      <c r="V68" s="47">
        <f t="shared" si="14"/>
        <v>1.0337890140094808</v>
      </c>
      <c r="W68" s="47">
        <f t="shared" si="15"/>
        <v>-6.0683196888065449E-2</v>
      </c>
      <c r="X68" s="47">
        <f t="shared" si="16"/>
        <v>-0.92379878256964565</v>
      </c>
      <c r="Y68" s="47">
        <f t="shared" si="17"/>
        <v>-0.63955222019300284</v>
      </c>
      <c r="Z68" s="126">
        <f t="shared" si="18"/>
        <v>-0.47658336775733001</v>
      </c>
    </row>
    <row r="69" spans="2:26" x14ac:dyDescent="0.3">
      <c r="B69" s="115" t="s">
        <v>143</v>
      </c>
      <c r="C69" s="69">
        <f t="shared" si="10"/>
        <v>601.11926800000003</v>
      </c>
      <c r="D69" s="143">
        <v>65.465061000000006</v>
      </c>
      <c r="E69" s="143">
        <v>28.177347999999999</v>
      </c>
      <c r="F69" s="143">
        <v>14.767825999999999</v>
      </c>
      <c r="G69" s="143">
        <v>64.899379999999994</v>
      </c>
      <c r="H69" s="143">
        <v>210.79456300000001</v>
      </c>
      <c r="I69" s="143">
        <v>98.256912</v>
      </c>
      <c r="J69" s="144">
        <v>118.758178</v>
      </c>
      <c r="K69" s="69">
        <f t="shared" si="9"/>
        <v>492.74020299999995</v>
      </c>
      <c r="L69" s="16">
        <v>82.012889999999999</v>
      </c>
      <c r="M69" s="16">
        <v>65.259809000000004</v>
      </c>
      <c r="N69" s="16">
        <v>23.327442999999999</v>
      </c>
      <c r="O69" s="16">
        <v>26.630666000000002</v>
      </c>
      <c r="P69" s="16">
        <v>67.490410999999995</v>
      </c>
      <c r="Q69" s="16">
        <v>16.331014</v>
      </c>
      <c r="R69" s="61">
        <v>211.68797000000001</v>
      </c>
      <c r="S69" s="79">
        <f t="shared" si="11"/>
        <v>0.21995173996386908</v>
      </c>
      <c r="T69" s="47">
        <f t="shared" si="12"/>
        <v>-0.20177107525414595</v>
      </c>
      <c r="U69" s="47">
        <f t="shared" si="13"/>
        <v>-0.56822815708823182</v>
      </c>
      <c r="V69" s="47">
        <f t="shared" si="14"/>
        <v>-0.36693335827677298</v>
      </c>
      <c r="W69" s="47">
        <f t="shared" si="15"/>
        <v>1.4370167835832568</v>
      </c>
      <c r="X69" s="47">
        <f t="shared" si="16"/>
        <v>2.1233261122087406</v>
      </c>
      <c r="Y69" s="47">
        <f t="shared" si="17"/>
        <v>5.0165836610023113</v>
      </c>
      <c r="Z69" s="126">
        <f t="shared" si="18"/>
        <v>-0.43899420453604432</v>
      </c>
    </row>
    <row r="70" spans="2:26" x14ac:dyDescent="0.3">
      <c r="B70" s="115" t="s">
        <v>84</v>
      </c>
      <c r="C70" s="69">
        <f t="shared" si="10"/>
        <v>2.7225710000000003</v>
      </c>
      <c r="D70" s="143">
        <v>0.23624600000000001</v>
      </c>
      <c r="E70" s="143">
        <v>1.0644549999999999</v>
      </c>
      <c r="F70" s="143">
        <v>0.32564799999999999</v>
      </c>
      <c r="G70" s="143">
        <v>0.65895999999999999</v>
      </c>
      <c r="H70" s="143">
        <v>7.8799999999999995E-2</v>
      </c>
      <c r="I70" s="143">
        <v>7.3404999999999998E-2</v>
      </c>
      <c r="J70" s="144">
        <v>0.285057</v>
      </c>
      <c r="K70" s="69">
        <f t="shared" si="9"/>
        <v>5.0530689999999998</v>
      </c>
      <c r="L70" s="16">
        <v>0.41184999999999999</v>
      </c>
      <c r="M70" s="16">
        <v>0.44879799999999997</v>
      </c>
      <c r="N70" s="16">
        <v>0.98088600000000004</v>
      </c>
      <c r="O70" s="16">
        <v>0.44806800000000002</v>
      </c>
      <c r="P70" s="16">
        <v>1.0327869999999999</v>
      </c>
      <c r="Q70" s="16">
        <v>0.67901999999999996</v>
      </c>
      <c r="R70" s="61">
        <v>1.05166</v>
      </c>
      <c r="S70" s="79">
        <f t="shared" si="11"/>
        <v>-0.46120446801735726</v>
      </c>
      <c r="T70" s="47">
        <f t="shared" si="12"/>
        <v>-0.42637853587471164</v>
      </c>
      <c r="U70" s="47">
        <f t="shared" si="13"/>
        <v>1.3717908725083445</v>
      </c>
      <c r="V70" s="47">
        <f t="shared" si="14"/>
        <v>-0.66800627188072825</v>
      </c>
      <c r="W70" s="47">
        <f t="shared" si="15"/>
        <v>0.47066963050251287</v>
      </c>
      <c r="X70" s="47">
        <f t="shared" si="16"/>
        <v>-0.92370159577918776</v>
      </c>
      <c r="Y70" s="47">
        <f t="shared" si="17"/>
        <v>-0.89189567317604779</v>
      </c>
      <c r="Z70" s="126">
        <f t="shared" si="18"/>
        <v>-0.72894566685050299</v>
      </c>
    </row>
    <row r="71" spans="2:26" x14ac:dyDescent="0.3">
      <c r="B71" s="115" t="s">
        <v>31</v>
      </c>
      <c r="C71" s="69">
        <f t="shared" si="10"/>
        <v>350.74152500000002</v>
      </c>
      <c r="D71" s="143">
        <v>59.283957000000001</v>
      </c>
      <c r="E71" s="143">
        <v>43.762335999999998</v>
      </c>
      <c r="F71" s="143">
        <v>50.718342</v>
      </c>
      <c r="G71" s="143">
        <v>58.221935999999999</v>
      </c>
      <c r="H71" s="143">
        <v>55.137458000000002</v>
      </c>
      <c r="I71" s="143">
        <v>37.732945000000001</v>
      </c>
      <c r="J71" s="144">
        <v>45.884551000000002</v>
      </c>
      <c r="K71" s="69">
        <f t="shared" si="9"/>
        <v>271.01735600000001</v>
      </c>
      <c r="L71" s="16">
        <v>23.467637</v>
      </c>
      <c r="M71" s="16">
        <v>53.911048999999998</v>
      </c>
      <c r="N71" s="16">
        <v>27.763780000000001</v>
      </c>
      <c r="O71" s="16">
        <v>24.897485</v>
      </c>
      <c r="P71" s="16">
        <v>56.977387</v>
      </c>
      <c r="Q71" s="16">
        <v>34.189779000000001</v>
      </c>
      <c r="R71" s="61">
        <v>49.810239000000003</v>
      </c>
      <c r="S71" s="79">
        <f t="shared" si="11"/>
        <v>0.29416628579315041</v>
      </c>
      <c r="T71" s="47">
        <f t="shared" si="12"/>
        <v>1.5262005288389284</v>
      </c>
      <c r="U71" s="47">
        <f t="shared" si="13"/>
        <v>-0.18824922141655975</v>
      </c>
      <c r="V71" s="47">
        <f t="shared" si="14"/>
        <v>0.82678086341269097</v>
      </c>
      <c r="W71" s="47">
        <f t="shared" si="15"/>
        <v>1.3384665559593669</v>
      </c>
      <c r="X71" s="47">
        <f t="shared" si="16"/>
        <v>-3.2292267105895833E-2</v>
      </c>
      <c r="Y71" s="47">
        <f t="shared" si="17"/>
        <v>0.10363231654700078</v>
      </c>
      <c r="Z71" s="126">
        <f t="shared" si="18"/>
        <v>-7.8812872188788297E-2</v>
      </c>
    </row>
    <row r="72" spans="2:26" x14ac:dyDescent="0.3">
      <c r="B72" s="115" t="s">
        <v>47</v>
      </c>
      <c r="C72" s="69">
        <f t="shared" ref="C72:C103" si="19">SUM(D72:J72)</f>
        <v>13.828280000000001</v>
      </c>
      <c r="D72" s="143">
        <v>1.0522560000000001</v>
      </c>
      <c r="E72" s="143">
        <v>3.0774789999999999</v>
      </c>
      <c r="F72" s="143">
        <v>4.1706570000000003</v>
      </c>
      <c r="G72" s="143">
        <v>2.6727650000000001</v>
      </c>
      <c r="H72" s="143">
        <v>0.51279600000000003</v>
      </c>
      <c r="I72" s="143">
        <v>0.97575400000000001</v>
      </c>
      <c r="J72" s="144">
        <v>1.366573</v>
      </c>
      <c r="K72" s="69">
        <f t="shared" si="9"/>
        <v>13.644458999999999</v>
      </c>
      <c r="L72" s="16">
        <v>0.54361999999999999</v>
      </c>
      <c r="M72" s="16">
        <v>3.83236</v>
      </c>
      <c r="N72" s="16">
        <v>2.3505769999999999</v>
      </c>
      <c r="O72" s="16">
        <v>1.5400309999999999</v>
      </c>
      <c r="P72" s="16">
        <v>1.660398</v>
      </c>
      <c r="Q72" s="16">
        <v>3.0221279999999999</v>
      </c>
      <c r="R72" s="61">
        <v>0.69534499999999999</v>
      </c>
      <c r="S72" s="79">
        <f t="shared" ref="S72:S103" si="20">IF(ISERROR(C72/K72-1),"-",(C72/K72-1))</f>
        <v>1.3472208755217263E-2</v>
      </c>
      <c r="T72" s="47">
        <f t="shared" ref="T72:T103" si="21">IF(ISERROR(D72/L72-1),"-",(D72/L72-1))</f>
        <v>0.93564622346492055</v>
      </c>
      <c r="U72" s="47">
        <f t="shared" ref="U72:U103" si="22">IF(ISERROR(E72/M72-1),"-",(E72/M72-1))</f>
        <v>-0.19697549290776439</v>
      </c>
      <c r="V72" s="47">
        <f t="shared" ref="V72:V103" si="23">IF(ISERROR(F72/N72-1),"-",(F72/N72-1))</f>
        <v>0.77431200934919397</v>
      </c>
      <c r="W72" s="47">
        <f t="shared" ref="W72:W103" si="24">IF(ISERROR(G72/O72-1),"-",(G72/O72-1))</f>
        <v>0.73552675238355603</v>
      </c>
      <c r="X72" s="47">
        <f t="shared" ref="X72:X103" si="25">IF(ISERROR(H72/P72-1),"-",(H72/P72-1))</f>
        <v>-0.69116079397831121</v>
      </c>
      <c r="Y72" s="47">
        <f t="shared" ref="Y72:Y103" si="26">IF(ISERROR(I72/Q72-1),"-",(I72/Q72-1))</f>
        <v>-0.67713015464599779</v>
      </c>
      <c r="Z72" s="126">
        <f t="shared" ref="Z72:Z103" si="27">IF(ISERROR(J72/R72-1),"-",(J72/R72-1))</f>
        <v>0.9653164975659565</v>
      </c>
    </row>
    <row r="73" spans="2:26" x14ac:dyDescent="0.3">
      <c r="B73" s="115" t="s">
        <v>46</v>
      </c>
      <c r="C73" s="69">
        <f t="shared" si="19"/>
        <v>1042.987453</v>
      </c>
      <c r="D73" s="143">
        <v>118.699825</v>
      </c>
      <c r="E73" s="143">
        <v>62.795476000000001</v>
      </c>
      <c r="F73" s="143">
        <v>190.728061</v>
      </c>
      <c r="G73" s="143">
        <v>168.76453900000001</v>
      </c>
      <c r="H73" s="143">
        <v>108.199877</v>
      </c>
      <c r="I73" s="143">
        <v>269.38034800000003</v>
      </c>
      <c r="J73" s="144">
        <v>124.419327</v>
      </c>
      <c r="K73" s="69">
        <f t="shared" ref="K73:K136" si="28">SUM(L73:R73)</f>
        <v>758.24496299999998</v>
      </c>
      <c r="L73" s="16">
        <v>86.935102999999998</v>
      </c>
      <c r="M73" s="16">
        <v>171.93166600000001</v>
      </c>
      <c r="N73" s="16">
        <v>137.27443600000001</v>
      </c>
      <c r="O73" s="16">
        <v>140.88752500000001</v>
      </c>
      <c r="P73" s="16">
        <v>78.028025999999997</v>
      </c>
      <c r="Q73" s="16">
        <v>76.095453000000006</v>
      </c>
      <c r="R73" s="61">
        <v>67.092753999999999</v>
      </c>
      <c r="S73" s="79">
        <f t="shared" si="20"/>
        <v>0.37552836338459139</v>
      </c>
      <c r="T73" s="47">
        <f t="shared" si="21"/>
        <v>0.36538430281724077</v>
      </c>
      <c r="U73" s="47">
        <f t="shared" si="22"/>
        <v>-0.63476491875557117</v>
      </c>
      <c r="V73" s="47">
        <f t="shared" si="23"/>
        <v>0.38939242117884199</v>
      </c>
      <c r="W73" s="47">
        <f t="shared" si="24"/>
        <v>0.19786715679759448</v>
      </c>
      <c r="X73" s="47">
        <f t="shared" si="25"/>
        <v>0.38667966558579869</v>
      </c>
      <c r="Y73" s="47">
        <f t="shared" si="26"/>
        <v>2.5400321225500821</v>
      </c>
      <c r="Z73" s="126">
        <f t="shared" si="27"/>
        <v>0.85443761929939543</v>
      </c>
    </row>
    <row r="74" spans="2:26" x14ac:dyDescent="0.3">
      <c r="B74" s="115" t="s">
        <v>29</v>
      </c>
      <c r="C74" s="69">
        <f t="shared" si="19"/>
        <v>367.39156800000006</v>
      </c>
      <c r="D74" s="143">
        <v>21.997142</v>
      </c>
      <c r="E74" s="143">
        <v>43.954310999999997</v>
      </c>
      <c r="F74" s="143">
        <v>78.837581</v>
      </c>
      <c r="G74" s="143">
        <v>100.40732800000001</v>
      </c>
      <c r="H74" s="143">
        <v>58.428888000000001</v>
      </c>
      <c r="I74" s="143">
        <v>35.251367000000002</v>
      </c>
      <c r="J74" s="144">
        <v>28.514951</v>
      </c>
      <c r="K74" s="69">
        <f t="shared" si="28"/>
        <v>394.19453099999998</v>
      </c>
      <c r="L74" s="16">
        <v>53.039479999999998</v>
      </c>
      <c r="M74" s="16">
        <v>52.152802999999999</v>
      </c>
      <c r="N74" s="16">
        <v>40.171509999999998</v>
      </c>
      <c r="O74" s="16">
        <v>56.571581999999999</v>
      </c>
      <c r="P74" s="16">
        <v>69.601754</v>
      </c>
      <c r="Q74" s="16">
        <v>60.040438000000002</v>
      </c>
      <c r="R74" s="61">
        <v>62.616964000000003</v>
      </c>
      <c r="S74" s="79">
        <f t="shared" si="20"/>
        <v>-6.7994253831999307E-2</v>
      </c>
      <c r="T74" s="47">
        <f t="shared" si="21"/>
        <v>-0.58526852073210367</v>
      </c>
      <c r="U74" s="47">
        <f t="shared" si="22"/>
        <v>-0.15720136844802002</v>
      </c>
      <c r="V74" s="47">
        <f t="shared" si="23"/>
        <v>0.9625247096760865</v>
      </c>
      <c r="W74" s="47">
        <f t="shared" si="24"/>
        <v>0.7748721964324774</v>
      </c>
      <c r="X74" s="47">
        <f t="shared" si="25"/>
        <v>-0.16052563847744405</v>
      </c>
      <c r="Y74" s="47">
        <f t="shared" si="26"/>
        <v>-0.41287292074718041</v>
      </c>
      <c r="Z74" s="126">
        <f t="shared" si="27"/>
        <v>-0.54461300614957953</v>
      </c>
    </row>
    <row r="75" spans="2:26" x14ac:dyDescent="0.3">
      <c r="B75" s="115" t="s">
        <v>99</v>
      </c>
      <c r="C75" s="69">
        <f t="shared" si="19"/>
        <v>28.418346999999997</v>
      </c>
      <c r="D75" s="143">
        <v>3.5501399999999999</v>
      </c>
      <c r="E75" s="143">
        <v>1.398652</v>
      </c>
      <c r="F75" s="143">
        <v>1.5973040000000001</v>
      </c>
      <c r="G75" s="143">
        <v>6.5481400000000001</v>
      </c>
      <c r="H75" s="143">
        <v>0.57472900000000005</v>
      </c>
      <c r="I75" s="143">
        <v>13.221064</v>
      </c>
      <c r="J75" s="144">
        <v>1.5283180000000001</v>
      </c>
      <c r="K75" s="69">
        <f t="shared" si="28"/>
        <v>39.861969999999999</v>
      </c>
      <c r="L75" s="16">
        <v>13.607711999999999</v>
      </c>
      <c r="M75" s="16">
        <v>2.615618</v>
      </c>
      <c r="N75" s="16">
        <v>3.5526800000000001</v>
      </c>
      <c r="O75" s="16">
        <v>4.3038309999999997</v>
      </c>
      <c r="P75" s="16">
        <v>1.704115</v>
      </c>
      <c r="Q75" s="16">
        <v>7.5044659999999999</v>
      </c>
      <c r="R75" s="61">
        <v>6.5735479999999997</v>
      </c>
      <c r="S75" s="79">
        <f t="shared" si="20"/>
        <v>-0.28708122052171536</v>
      </c>
      <c r="T75" s="47">
        <f t="shared" si="21"/>
        <v>-0.73910823509492263</v>
      </c>
      <c r="U75" s="47">
        <f t="shared" si="22"/>
        <v>-0.46526901099472473</v>
      </c>
      <c r="V75" s="47">
        <f t="shared" si="23"/>
        <v>-0.55039463165835367</v>
      </c>
      <c r="W75" s="47">
        <f t="shared" si="24"/>
        <v>0.52146773421168269</v>
      </c>
      <c r="X75" s="47">
        <f t="shared" si="25"/>
        <v>-0.66274048406357555</v>
      </c>
      <c r="Y75" s="47">
        <f t="shared" si="26"/>
        <v>0.76175946429765951</v>
      </c>
      <c r="Z75" s="126">
        <f t="shared" si="27"/>
        <v>-0.76750485430394666</v>
      </c>
    </row>
    <row r="76" spans="2:26" x14ac:dyDescent="0.3">
      <c r="B76" s="115" t="s">
        <v>93</v>
      </c>
      <c r="C76" s="69">
        <f t="shared" si="19"/>
        <v>33.321975000000002</v>
      </c>
      <c r="D76" s="143">
        <v>9.9869780000000006</v>
      </c>
      <c r="E76" s="143">
        <v>6.0519850000000002</v>
      </c>
      <c r="F76" s="143">
        <v>8.5256260000000008</v>
      </c>
      <c r="G76" s="143">
        <v>0.55617300000000003</v>
      </c>
      <c r="H76" s="143">
        <v>1.260167</v>
      </c>
      <c r="I76" s="143">
        <v>3.5838169999999998</v>
      </c>
      <c r="J76" s="144">
        <v>3.3572289999999998</v>
      </c>
      <c r="K76" s="69">
        <f t="shared" si="28"/>
        <v>45.211578000000003</v>
      </c>
      <c r="L76" s="16">
        <v>8.0575620000000008</v>
      </c>
      <c r="M76" s="16">
        <v>6.5314430000000003</v>
      </c>
      <c r="N76" s="16">
        <v>3.6386660000000002</v>
      </c>
      <c r="O76" s="16">
        <v>4.7233669999999996</v>
      </c>
      <c r="P76" s="16">
        <v>6.5336749999999997</v>
      </c>
      <c r="Q76" s="16">
        <v>11.173014</v>
      </c>
      <c r="R76" s="61">
        <v>4.5538509999999999</v>
      </c>
      <c r="S76" s="79">
        <f t="shared" si="20"/>
        <v>-0.26297695249654862</v>
      </c>
      <c r="T76" s="47">
        <f t="shared" si="21"/>
        <v>0.23945406811638548</v>
      </c>
      <c r="U76" s="47">
        <f t="shared" si="22"/>
        <v>-7.3407668106419965E-2</v>
      </c>
      <c r="V76" s="47">
        <f t="shared" si="23"/>
        <v>1.3430636392568047</v>
      </c>
      <c r="W76" s="47">
        <f t="shared" si="24"/>
        <v>-0.88225073342808213</v>
      </c>
      <c r="X76" s="47">
        <f t="shared" si="25"/>
        <v>-0.80712738236903425</v>
      </c>
      <c r="Y76" s="47">
        <f t="shared" si="26"/>
        <v>-0.67924348792546041</v>
      </c>
      <c r="Z76" s="126">
        <f t="shared" si="27"/>
        <v>-0.2627714433344438</v>
      </c>
    </row>
    <row r="77" spans="2:26" x14ac:dyDescent="0.3">
      <c r="B77" s="115" t="s">
        <v>122</v>
      </c>
      <c r="C77" s="69">
        <f t="shared" si="19"/>
        <v>64.193085999999994</v>
      </c>
      <c r="D77" s="143">
        <v>16.078886000000001</v>
      </c>
      <c r="E77" s="143">
        <v>9.6516780000000004</v>
      </c>
      <c r="F77" s="143">
        <v>13.014044999999999</v>
      </c>
      <c r="G77" s="143">
        <v>5.6923149999999998</v>
      </c>
      <c r="H77" s="143">
        <v>6.033531</v>
      </c>
      <c r="I77" s="143">
        <v>3.8533390000000001</v>
      </c>
      <c r="J77" s="144">
        <v>9.8692919999999997</v>
      </c>
      <c r="K77" s="69">
        <f t="shared" si="28"/>
        <v>70.383080000000007</v>
      </c>
      <c r="L77" s="16">
        <v>8.051634</v>
      </c>
      <c r="M77" s="16">
        <v>10.414249999999999</v>
      </c>
      <c r="N77" s="16">
        <v>9.0351680000000005</v>
      </c>
      <c r="O77" s="16">
        <v>12.399876000000001</v>
      </c>
      <c r="P77" s="16">
        <v>8.0221339999999994</v>
      </c>
      <c r="Q77" s="16">
        <v>10.345325000000001</v>
      </c>
      <c r="R77" s="61">
        <v>12.114693000000001</v>
      </c>
      <c r="S77" s="79">
        <f t="shared" si="20"/>
        <v>-8.7947188443586288E-2</v>
      </c>
      <c r="T77" s="47">
        <f t="shared" si="21"/>
        <v>0.99697179479345444</v>
      </c>
      <c r="U77" s="47">
        <f t="shared" si="22"/>
        <v>-7.3223899944787063E-2</v>
      </c>
      <c r="V77" s="47">
        <f t="shared" si="23"/>
        <v>0.44037664822613132</v>
      </c>
      <c r="W77" s="47">
        <f t="shared" si="24"/>
        <v>-0.54093774808715833</v>
      </c>
      <c r="X77" s="47">
        <f t="shared" si="25"/>
        <v>-0.24788952665213515</v>
      </c>
      <c r="Y77" s="47">
        <f t="shared" si="26"/>
        <v>-0.62752847300592296</v>
      </c>
      <c r="Z77" s="126">
        <f t="shared" si="27"/>
        <v>-0.18534526628120096</v>
      </c>
    </row>
    <row r="78" spans="2:26" x14ac:dyDescent="0.3">
      <c r="B78" s="115" t="s">
        <v>125</v>
      </c>
      <c r="C78" s="69">
        <f t="shared" si="19"/>
        <v>388.33015399999999</v>
      </c>
      <c r="D78" s="143">
        <v>52.195886000000002</v>
      </c>
      <c r="E78" s="143">
        <v>50.240057999999998</v>
      </c>
      <c r="F78" s="143">
        <v>86.053338999999994</v>
      </c>
      <c r="G78" s="143">
        <v>37.393279</v>
      </c>
      <c r="H78" s="143">
        <v>49.066267000000003</v>
      </c>
      <c r="I78" s="143">
        <v>58.650359000000002</v>
      </c>
      <c r="J78" s="144">
        <v>54.730966000000002</v>
      </c>
      <c r="K78" s="69">
        <f t="shared" si="28"/>
        <v>597.01124100000004</v>
      </c>
      <c r="L78" s="16">
        <v>72.994304999999997</v>
      </c>
      <c r="M78" s="16">
        <v>77.251683999999997</v>
      </c>
      <c r="N78" s="16">
        <v>65.273234000000002</v>
      </c>
      <c r="O78" s="16">
        <v>65.452780000000004</v>
      </c>
      <c r="P78" s="16">
        <v>123.09863900000001</v>
      </c>
      <c r="Q78" s="16">
        <v>93.930421999999993</v>
      </c>
      <c r="R78" s="61">
        <v>99.010176999999999</v>
      </c>
      <c r="S78" s="79">
        <f t="shared" si="20"/>
        <v>-0.34954297786831789</v>
      </c>
      <c r="T78" s="47">
        <f t="shared" si="21"/>
        <v>-0.28493207792032538</v>
      </c>
      <c r="U78" s="47">
        <f t="shared" si="22"/>
        <v>-0.34965743918281444</v>
      </c>
      <c r="V78" s="47">
        <f t="shared" si="23"/>
        <v>0.31835568312732887</v>
      </c>
      <c r="W78" s="47">
        <f t="shared" si="24"/>
        <v>-0.42869838378140701</v>
      </c>
      <c r="X78" s="47">
        <f t="shared" si="25"/>
        <v>-0.60140690913731387</v>
      </c>
      <c r="Y78" s="47">
        <f t="shared" si="26"/>
        <v>-0.37559783346869235</v>
      </c>
      <c r="Z78" s="126">
        <f t="shared" si="27"/>
        <v>-0.44721878438819473</v>
      </c>
    </row>
    <row r="79" spans="2:26" x14ac:dyDescent="0.3">
      <c r="B79" s="115" t="s">
        <v>49</v>
      </c>
      <c r="C79" s="69">
        <f t="shared" si="19"/>
        <v>49.170568000000003</v>
      </c>
      <c r="D79" s="143">
        <v>8.3418100000000006</v>
      </c>
      <c r="E79" s="143">
        <v>6.7980119999999999</v>
      </c>
      <c r="F79" s="143">
        <v>13.834913999999999</v>
      </c>
      <c r="G79" s="143">
        <v>7.1538069999999996</v>
      </c>
      <c r="H79" s="143">
        <v>7.1538969999999997</v>
      </c>
      <c r="I79" s="143">
        <v>2.085788</v>
      </c>
      <c r="J79" s="144">
        <v>3.8023400000000001</v>
      </c>
      <c r="K79" s="69">
        <f t="shared" si="28"/>
        <v>82.264744999999991</v>
      </c>
      <c r="L79" s="16">
        <v>8.2651590000000006</v>
      </c>
      <c r="M79" s="16">
        <v>10.230442999999999</v>
      </c>
      <c r="N79" s="16">
        <v>6.78104</v>
      </c>
      <c r="O79" s="16">
        <v>22.389779999999998</v>
      </c>
      <c r="P79" s="16">
        <v>5.10555</v>
      </c>
      <c r="Q79" s="16">
        <v>20.644642999999999</v>
      </c>
      <c r="R79" s="61">
        <v>8.8481299999999994</v>
      </c>
      <c r="S79" s="79">
        <f t="shared" si="20"/>
        <v>-0.40228869608724849</v>
      </c>
      <c r="T79" s="47">
        <f t="shared" si="21"/>
        <v>9.273989768376012E-3</v>
      </c>
      <c r="U79" s="47">
        <f t="shared" si="22"/>
        <v>-0.33551147296358519</v>
      </c>
      <c r="V79" s="47">
        <f t="shared" si="23"/>
        <v>1.0402348312353267</v>
      </c>
      <c r="W79" s="47">
        <f t="shared" si="24"/>
        <v>-0.6804878386478117</v>
      </c>
      <c r="X79" s="47">
        <f t="shared" si="25"/>
        <v>0.40120006659419638</v>
      </c>
      <c r="Y79" s="47">
        <f t="shared" si="26"/>
        <v>-0.89896710735080276</v>
      </c>
      <c r="Z79" s="126">
        <f t="shared" si="27"/>
        <v>-0.57026625965034416</v>
      </c>
    </row>
    <row r="80" spans="2:26" x14ac:dyDescent="0.3">
      <c r="B80" s="115" t="s">
        <v>137</v>
      </c>
      <c r="C80" s="69">
        <f t="shared" si="19"/>
        <v>6.585456999999999</v>
      </c>
      <c r="D80" s="143">
        <v>0.75853899999999996</v>
      </c>
      <c r="E80" s="143">
        <v>2.0111289999999999</v>
      </c>
      <c r="F80" s="143">
        <v>1.1922539999999999</v>
      </c>
      <c r="G80" s="143">
        <v>0.77468199999999998</v>
      </c>
      <c r="H80" s="143">
        <v>3.7857000000000002E-2</v>
      </c>
      <c r="I80" s="143">
        <v>0.48114499999999999</v>
      </c>
      <c r="J80" s="144">
        <v>1.3298509999999999</v>
      </c>
      <c r="K80" s="69">
        <f t="shared" si="28"/>
        <v>36.488470000000007</v>
      </c>
      <c r="L80" s="16">
        <v>12.094078</v>
      </c>
      <c r="M80" s="16">
        <v>0.45361800000000002</v>
      </c>
      <c r="N80" s="16">
        <v>0.74958100000000005</v>
      </c>
      <c r="O80" s="16">
        <v>10.847135</v>
      </c>
      <c r="P80" s="16">
        <v>1.112004</v>
      </c>
      <c r="Q80" s="16">
        <v>10.699381000000001</v>
      </c>
      <c r="R80" s="61">
        <v>0.53267299999999995</v>
      </c>
      <c r="S80" s="79">
        <f t="shared" si="20"/>
        <v>-0.8195195084913125</v>
      </c>
      <c r="T80" s="47">
        <f t="shared" si="21"/>
        <v>-0.93728012999420052</v>
      </c>
      <c r="U80" s="47">
        <f t="shared" si="22"/>
        <v>3.4335299745600922</v>
      </c>
      <c r="V80" s="47">
        <f t="shared" si="23"/>
        <v>0.59056059318472576</v>
      </c>
      <c r="W80" s="47">
        <f t="shared" si="24"/>
        <v>-0.92858187899385414</v>
      </c>
      <c r="X80" s="47">
        <f t="shared" si="25"/>
        <v>-0.96595605771202264</v>
      </c>
      <c r="Y80" s="47">
        <f t="shared" si="26"/>
        <v>-0.9550305760679052</v>
      </c>
      <c r="Z80" s="126">
        <f t="shared" si="27"/>
        <v>1.4965616804305832</v>
      </c>
    </row>
    <row r="81" spans="2:26" x14ac:dyDescent="0.3">
      <c r="B81" s="115" t="s">
        <v>76</v>
      </c>
      <c r="C81" s="69">
        <f t="shared" si="19"/>
        <v>3.2114339999999997</v>
      </c>
      <c r="D81" s="143">
        <v>0.49670500000000001</v>
      </c>
      <c r="E81" s="143">
        <v>0.75913200000000003</v>
      </c>
      <c r="F81" s="143">
        <v>0.226849</v>
      </c>
      <c r="G81" s="143">
        <v>0.152424</v>
      </c>
      <c r="H81" s="143">
        <v>0.12568099999999999</v>
      </c>
      <c r="I81" s="143">
        <v>0.553226</v>
      </c>
      <c r="J81" s="144">
        <v>0.89741700000000002</v>
      </c>
      <c r="K81" s="69">
        <f t="shared" si="28"/>
        <v>2.6558019999999996</v>
      </c>
      <c r="L81" s="16">
        <v>0.76178999999999997</v>
      </c>
      <c r="M81" s="16">
        <v>0.111557</v>
      </c>
      <c r="N81" s="16">
        <v>0.29013499999999998</v>
      </c>
      <c r="O81" s="16">
        <v>0.12918199999999999</v>
      </c>
      <c r="P81" s="16">
        <v>0.67575099999999999</v>
      </c>
      <c r="Q81" s="16">
        <v>0.35620099999999999</v>
      </c>
      <c r="R81" s="61">
        <v>0.33118599999999998</v>
      </c>
      <c r="S81" s="79">
        <f t="shared" si="20"/>
        <v>0.20921439173552847</v>
      </c>
      <c r="T81" s="47">
        <f t="shared" si="21"/>
        <v>-0.34797647645676621</v>
      </c>
      <c r="U81" s="47">
        <f t="shared" si="22"/>
        <v>5.8048800164938106</v>
      </c>
      <c r="V81" s="47">
        <f t="shared" si="23"/>
        <v>-0.21812604477226116</v>
      </c>
      <c r="W81" s="47">
        <f t="shared" si="24"/>
        <v>0.17991670666191895</v>
      </c>
      <c r="X81" s="47">
        <f t="shared" si="25"/>
        <v>-0.81401285384705313</v>
      </c>
      <c r="Y81" s="47">
        <f t="shared" si="26"/>
        <v>0.55312871103674621</v>
      </c>
      <c r="Z81" s="126">
        <f t="shared" si="27"/>
        <v>1.709706932056307</v>
      </c>
    </row>
    <row r="82" spans="2:26" x14ac:dyDescent="0.3">
      <c r="B82" s="115" t="s">
        <v>75</v>
      </c>
      <c r="C82" s="69">
        <f t="shared" si="19"/>
        <v>125.97745399999999</v>
      </c>
      <c r="D82" s="143">
        <v>36.869446000000003</v>
      </c>
      <c r="E82" s="143">
        <v>5.4951980000000002</v>
      </c>
      <c r="F82" s="143">
        <v>18.474601</v>
      </c>
      <c r="G82" s="143">
        <v>2.7616079999999998</v>
      </c>
      <c r="H82" s="143">
        <v>31.525832999999999</v>
      </c>
      <c r="I82" s="143">
        <v>22.250610999999999</v>
      </c>
      <c r="J82" s="144">
        <v>8.6001569999999994</v>
      </c>
      <c r="K82" s="69">
        <f t="shared" si="28"/>
        <v>74.954760000000007</v>
      </c>
      <c r="L82" s="16">
        <v>2.760618</v>
      </c>
      <c r="M82" s="16">
        <v>7.8733649999999997</v>
      </c>
      <c r="N82" s="16">
        <v>8.2399339999999999</v>
      </c>
      <c r="O82" s="16">
        <v>25.440643999999999</v>
      </c>
      <c r="P82" s="16">
        <v>18.522969</v>
      </c>
      <c r="Q82" s="16">
        <v>6.860544</v>
      </c>
      <c r="R82" s="61">
        <v>5.2566860000000002</v>
      </c>
      <c r="S82" s="79">
        <f t="shared" si="20"/>
        <v>0.68071319286460241</v>
      </c>
      <c r="T82" s="47">
        <f t="shared" si="21"/>
        <v>12.355504455886328</v>
      </c>
      <c r="U82" s="47">
        <f t="shared" si="22"/>
        <v>-0.30205217210176327</v>
      </c>
      <c r="V82" s="47">
        <f t="shared" si="23"/>
        <v>1.2420811865726109</v>
      </c>
      <c r="W82" s="47">
        <f t="shared" si="24"/>
        <v>-0.89144897432627879</v>
      </c>
      <c r="X82" s="47">
        <f t="shared" si="25"/>
        <v>0.70198595052445412</v>
      </c>
      <c r="Y82" s="47">
        <f t="shared" si="26"/>
        <v>2.2432721078678308</v>
      </c>
      <c r="Z82" s="126">
        <f t="shared" si="27"/>
        <v>0.63604160491990558</v>
      </c>
    </row>
    <row r="83" spans="2:26" x14ac:dyDescent="0.3">
      <c r="B83" s="115" t="s">
        <v>141</v>
      </c>
      <c r="C83" s="69">
        <f t="shared" si="19"/>
        <v>278.74713499999996</v>
      </c>
      <c r="D83" s="143">
        <v>20.718812</v>
      </c>
      <c r="E83" s="143">
        <v>26.307107999999999</v>
      </c>
      <c r="F83" s="143">
        <v>20.975708999999998</v>
      </c>
      <c r="G83" s="143">
        <v>11.195163000000001</v>
      </c>
      <c r="H83" s="143">
        <v>46.445768999999999</v>
      </c>
      <c r="I83" s="143">
        <v>62.528010999999999</v>
      </c>
      <c r="J83" s="144">
        <v>90.576562999999993</v>
      </c>
      <c r="K83" s="69">
        <f t="shared" si="28"/>
        <v>244.28901899999997</v>
      </c>
      <c r="L83" s="16">
        <v>61.920923999999999</v>
      </c>
      <c r="M83" s="16">
        <v>56.414960999999998</v>
      </c>
      <c r="N83" s="16">
        <v>17.878702000000001</v>
      </c>
      <c r="O83" s="16">
        <v>8.6384019999999992</v>
      </c>
      <c r="P83" s="16">
        <v>24.957505000000001</v>
      </c>
      <c r="Q83" s="16">
        <v>47.735121999999997</v>
      </c>
      <c r="R83" s="61">
        <v>26.743403000000001</v>
      </c>
      <c r="S83" s="79">
        <f t="shared" si="20"/>
        <v>0.14105470700670342</v>
      </c>
      <c r="T83" s="47">
        <f t="shared" si="21"/>
        <v>-0.6653988561281805</v>
      </c>
      <c r="U83" s="47">
        <f t="shared" si="22"/>
        <v>-0.53368561222616107</v>
      </c>
      <c r="V83" s="47">
        <f t="shared" si="23"/>
        <v>0.17322325748256207</v>
      </c>
      <c r="W83" s="47">
        <f t="shared" si="24"/>
        <v>0.29597615392291332</v>
      </c>
      <c r="X83" s="47">
        <f t="shared" si="25"/>
        <v>0.86099407773333092</v>
      </c>
      <c r="Y83" s="47">
        <f t="shared" si="26"/>
        <v>0.30989528004139189</v>
      </c>
      <c r="Z83" s="126">
        <f t="shared" si="27"/>
        <v>2.3868749986678957</v>
      </c>
    </row>
    <row r="84" spans="2:26" x14ac:dyDescent="0.3">
      <c r="B84" s="115" t="s">
        <v>148</v>
      </c>
      <c r="C84" s="69">
        <f t="shared" si="19"/>
        <v>308.654224</v>
      </c>
      <c r="D84" s="143">
        <v>93.492106000000007</v>
      </c>
      <c r="E84" s="143">
        <v>31.751705999999999</v>
      </c>
      <c r="F84" s="143">
        <v>51.16404</v>
      </c>
      <c r="G84" s="143">
        <v>17.622402999999998</v>
      </c>
      <c r="H84" s="143">
        <v>13.411644000000001</v>
      </c>
      <c r="I84" s="143">
        <v>70.064912000000007</v>
      </c>
      <c r="J84" s="144">
        <v>31.147413</v>
      </c>
      <c r="K84" s="69">
        <f t="shared" si="28"/>
        <v>582.962085</v>
      </c>
      <c r="L84" s="16">
        <v>51.267130000000002</v>
      </c>
      <c r="M84" s="16">
        <v>21.150352999999999</v>
      </c>
      <c r="N84" s="16">
        <v>19.564508</v>
      </c>
      <c r="O84" s="16">
        <v>26.783472</v>
      </c>
      <c r="P84" s="16">
        <v>57.899684000000001</v>
      </c>
      <c r="Q84" s="16">
        <v>45.234904999999998</v>
      </c>
      <c r="R84" s="61">
        <v>361.06203299999999</v>
      </c>
      <c r="S84" s="79">
        <f t="shared" si="20"/>
        <v>-0.47054151214654039</v>
      </c>
      <c r="T84" s="47">
        <f t="shared" si="21"/>
        <v>0.8236266785365205</v>
      </c>
      <c r="U84" s="47">
        <f t="shared" si="22"/>
        <v>0.50123763891789408</v>
      </c>
      <c r="V84" s="47">
        <f t="shared" si="23"/>
        <v>1.6151457527068915</v>
      </c>
      <c r="W84" s="47">
        <f t="shared" si="24"/>
        <v>-0.34204187567616329</v>
      </c>
      <c r="X84" s="47">
        <f t="shared" si="25"/>
        <v>-0.7683641244052386</v>
      </c>
      <c r="Y84" s="47">
        <f t="shared" si="26"/>
        <v>0.54891254883811547</v>
      </c>
      <c r="Z84" s="126">
        <f t="shared" si="27"/>
        <v>-0.91373390123242337</v>
      </c>
    </row>
    <row r="85" spans="2:26" x14ac:dyDescent="0.3">
      <c r="B85" s="115" t="s">
        <v>138</v>
      </c>
      <c r="C85" s="69">
        <f t="shared" si="19"/>
        <v>130.80045999999999</v>
      </c>
      <c r="D85" s="143">
        <v>15.475398</v>
      </c>
      <c r="E85" s="143">
        <v>13.112259</v>
      </c>
      <c r="F85" s="143">
        <v>33.026333000000001</v>
      </c>
      <c r="G85" s="143">
        <v>9.3605719999999994</v>
      </c>
      <c r="H85" s="143">
        <v>18.092924</v>
      </c>
      <c r="I85" s="143">
        <v>6.9280229999999996</v>
      </c>
      <c r="J85" s="144">
        <v>34.804951000000003</v>
      </c>
      <c r="K85" s="69">
        <f t="shared" si="28"/>
        <v>395.18862999999999</v>
      </c>
      <c r="L85" s="16">
        <v>74.188655999999995</v>
      </c>
      <c r="M85" s="16">
        <v>31.064865000000001</v>
      </c>
      <c r="N85" s="16">
        <v>37.32394</v>
      </c>
      <c r="O85" s="16">
        <v>33.197035</v>
      </c>
      <c r="P85" s="16">
        <v>28.293776999999999</v>
      </c>
      <c r="Q85" s="16">
        <v>52.464241000000001</v>
      </c>
      <c r="R85" s="61">
        <v>138.656116</v>
      </c>
      <c r="S85" s="79">
        <f t="shared" si="20"/>
        <v>-0.66901765367085586</v>
      </c>
      <c r="T85" s="47">
        <f t="shared" si="21"/>
        <v>-0.79140479374636463</v>
      </c>
      <c r="U85" s="47">
        <f t="shared" si="22"/>
        <v>-0.57790709858227296</v>
      </c>
      <c r="V85" s="47">
        <f t="shared" si="23"/>
        <v>-0.11514344412728128</v>
      </c>
      <c r="W85" s="47">
        <f t="shared" si="24"/>
        <v>-0.71802987827075526</v>
      </c>
      <c r="X85" s="47">
        <f t="shared" si="25"/>
        <v>-0.36053344875093907</v>
      </c>
      <c r="Y85" s="47">
        <f t="shared" si="26"/>
        <v>-0.86794771318620623</v>
      </c>
      <c r="Z85" s="126">
        <f t="shared" si="27"/>
        <v>-0.7489836582469972</v>
      </c>
    </row>
    <row r="86" spans="2:26" x14ac:dyDescent="0.3">
      <c r="B86" s="115" t="s">
        <v>147</v>
      </c>
      <c r="C86" s="69">
        <f t="shared" si="19"/>
        <v>298.56626899999998</v>
      </c>
      <c r="D86" s="143">
        <v>49.768120000000003</v>
      </c>
      <c r="E86" s="143">
        <v>47.870240000000003</v>
      </c>
      <c r="F86" s="143">
        <v>54.903289999999998</v>
      </c>
      <c r="G86" s="143">
        <v>62.160535000000003</v>
      </c>
      <c r="H86" s="143">
        <v>32.169119999999999</v>
      </c>
      <c r="I86" s="143">
        <v>23.036708999999998</v>
      </c>
      <c r="J86" s="144">
        <v>28.658255</v>
      </c>
      <c r="K86" s="69">
        <f t="shared" si="28"/>
        <v>311.731223</v>
      </c>
      <c r="L86" s="16">
        <v>45.563667000000002</v>
      </c>
      <c r="M86" s="16">
        <v>40.529941999999998</v>
      </c>
      <c r="N86" s="16">
        <v>41.496254999999998</v>
      </c>
      <c r="O86" s="16">
        <v>40.672243999999999</v>
      </c>
      <c r="P86" s="16">
        <v>51.765329000000001</v>
      </c>
      <c r="Q86" s="16">
        <v>39.352944999999998</v>
      </c>
      <c r="R86" s="61">
        <v>52.350841000000003</v>
      </c>
      <c r="S86" s="79">
        <f t="shared" si="20"/>
        <v>-4.2231746545324467E-2</v>
      </c>
      <c r="T86" s="47">
        <f t="shared" si="21"/>
        <v>9.2276440348842081E-2</v>
      </c>
      <c r="U86" s="47">
        <f t="shared" si="22"/>
        <v>0.18110803119333374</v>
      </c>
      <c r="V86" s="47">
        <f t="shared" si="23"/>
        <v>0.32309024031204747</v>
      </c>
      <c r="W86" s="47">
        <f t="shared" si="24"/>
        <v>0.52832813945549706</v>
      </c>
      <c r="X86" s="47">
        <f t="shared" si="25"/>
        <v>-0.37855857151028638</v>
      </c>
      <c r="Y86" s="47">
        <f t="shared" si="26"/>
        <v>-0.41461283266093552</v>
      </c>
      <c r="Z86" s="126">
        <f t="shared" si="27"/>
        <v>-0.45257316878634291</v>
      </c>
    </row>
    <row r="87" spans="2:26" x14ac:dyDescent="0.3">
      <c r="B87" s="115" t="s">
        <v>142</v>
      </c>
      <c r="C87" s="69">
        <f t="shared" si="19"/>
        <v>215.875878</v>
      </c>
      <c r="D87" s="143">
        <v>45.786135000000002</v>
      </c>
      <c r="E87" s="143">
        <v>29.044740999999998</v>
      </c>
      <c r="F87" s="143">
        <v>62.090161999999999</v>
      </c>
      <c r="G87" s="143">
        <v>39.365659999999998</v>
      </c>
      <c r="H87" s="143">
        <v>7.0871279999999999</v>
      </c>
      <c r="I87" s="143">
        <v>10.243247</v>
      </c>
      <c r="J87" s="144">
        <v>22.258804999999999</v>
      </c>
      <c r="K87" s="69">
        <f t="shared" si="28"/>
        <v>227.21579299999999</v>
      </c>
      <c r="L87" s="16">
        <v>11.360512</v>
      </c>
      <c r="M87" s="16">
        <v>56.300213999999997</v>
      </c>
      <c r="N87" s="16">
        <v>54.909016999999999</v>
      </c>
      <c r="O87" s="16">
        <v>24.055401</v>
      </c>
      <c r="P87" s="16">
        <v>27.238652999999999</v>
      </c>
      <c r="Q87" s="16">
        <v>18.051217999999999</v>
      </c>
      <c r="R87" s="61">
        <v>35.300778000000001</v>
      </c>
      <c r="S87" s="79">
        <f t="shared" si="20"/>
        <v>-4.9908128525203321E-2</v>
      </c>
      <c r="T87" s="47">
        <f t="shared" si="21"/>
        <v>3.0302879834993357</v>
      </c>
      <c r="U87" s="47">
        <f t="shared" si="22"/>
        <v>-0.48410958082681532</v>
      </c>
      <c r="V87" s="47">
        <f t="shared" si="23"/>
        <v>0.13078261808984859</v>
      </c>
      <c r="W87" s="47">
        <f t="shared" si="24"/>
        <v>0.63645827396516896</v>
      </c>
      <c r="X87" s="47">
        <f t="shared" si="25"/>
        <v>-0.73981356567081347</v>
      </c>
      <c r="Y87" s="47">
        <f t="shared" si="26"/>
        <v>-0.43254538281017929</v>
      </c>
      <c r="Z87" s="126">
        <f t="shared" si="27"/>
        <v>-0.3694528488862201</v>
      </c>
    </row>
    <row r="88" spans="2:26" x14ac:dyDescent="0.3">
      <c r="B88" s="115" t="s">
        <v>40</v>
      </c>
      <c r="C88" s="69">
        <f t="shared" si="19"/>
        <v>346.11240099999998</v>
      </c>
      <c r="D88" s="143">
        <v>55.340674999999997</v>
      </c>
      <c r="E88" s="143">
        <v>41.222192999999997</v>
      </c>
      <c r="F88" s="143">
        <v>51.634962999999999</v>
      </c>
      <c r="G88" s="143">
        <v>57.081574000000003</v>
      </c>
      <c r="H88" s="143">
        <v>39.129524000000004</v>
      </c>
      <c r="I88" s="143">
        <v>35.493602000000003</v>
      </c>
      <c r="J88" s="144">
        <v>66.209869999999995</v>
      </c>
      <c r="K88" s="69">
        <f t="shared" si="28"/>
        <v>353.53153599999996</v>
      </c>
      <c r="L88" s="16">
        <v>75.583539000000002</v>
      </c>
      <c r="M88" s="16">
        <v>47.841538</v>
      </c>
      <c r="N88" s="16">
        <v>40.655487000000001</v>
      </c>
      <c r="O88" s="16">
        <v>48.007356999999999</v>
      </c>
      <c r="P88" s="16">
        <v>48.073098999999999</v>
      </c>
      <c r="Q88" s="16">
        <v>44.871676000000001</v>
      </c>
      <c r="R88" s="61">
        <v>48.498840000000001</v>
      </c>
      <c r="S88" s="79">
        <f t="shared" si="20"/>
        <v>-2.0985779893763046E-2</v>
      </c>
      <c r="T88" s="47">
        <f t="shared" si="21"/>
        <v>-0.2678210661715642</v>
      </c>
      <c r="U88" s="47">
        <f t="shared" si="22"/>
        <v>-0.13835978684464545</v>
      </c>
      <c r="V88" s="47">
        <f t="shared" si="23"/>
        <v>0.2700613572775552</v>
      </c>
      <c r="W88" s="47">
        <f t="shared" si="24"/>
        <v>0.18901721667368609</v>
      </c>
      <c r="X88" s="47">
        <f t="shared" si="25"/>
        <v>-0.18604115786252917</v>
      </c>
      <c r="Y88" s="47">
        <f t="shared" si="26"/>
        <v>-0.20899763137886795</v>
      </c>
      <c r="Z88" s="126">
        <f t="shared" si="27"/>
        <v>0.36518461060099572</v>
      </c>
    </row>
    <row r="89" spans="2:26" x14ac:dyDescent="0.3">
      <c r="B89" s="115" t="s">
        <v>95</v>
      </c>
      <c r="C89" s="69">
        <f t="shared" si="19"/>
        <v>11.013339</v>
      </c>
      <c r="D89" s="143">
        <v>3.2981609999999999</v>
      </c>
      <c r="E89" s="143">
        <v>1.160655</v>
      </c>
      <c r="F89" s="143">
        <v>1.996602</v>
      </c>
      <c r="G89" s="143">
        <v>0.50197000000000003</v>
      </c>
      <c r="H89" s="143">
        <v>1.169926</v>
      </c>
      <c r="I89" s="143">
        <v>1.5950580000000001</v>
      </c>
      <c r="J89" s="144">
        <v>1.290967</v>
      </c>
      <c r="K89" s="69">
        <f t="shared" si="28"/>
        <v>14.930935000000002</v>
      </c>
      <c r="L89" s="16">
        <v>0.49759999999999999</v>
      </c>
      <c r="M89" s="16">
        <v>1.9400820000000001</v>
      </c>
      <c r="N89" s="16">
        <v>2.430307</v>
      </c>
      <c r="O89" s="16">
        <v>1.7865089999999999</v>
      </c>
      <c r="P89" s="16">
        <v>1.579027</v>
      </c>
      <c r="Q89" s="16">
        <v>3.0567150000000001</v>
      </c>
      <c r="R89" s="61">
        <v>3.640695</v>
      </c>
      <c r="S89" s="79">
        <f t="shared" si="20"/>
        <v>-0.26238115697375963</v>
      </c>
      <c r="T89" s="47">
        <f t="shared" si="21"/>
        <v>5.6281370578778134</v>
      </c>
      <c r="U89" s="47">
        <f t="shared" si="22"/>
        <v>-0.40174951368034961</v>
      </c>
      <c r="V89" s="47">
        <f t="shared" si="23"/>
        <v>-0.178456878081658</v>
      </c>
      <c r="W89" s="47">
        <f t="shared" si="24"/>
        <v>-0.71902184651742584</v>
      </c>
      <c r="X89" s="47">
        <f t="shared" si="25"/>
        <v>-0.25908423351848953</v>
      </c>
      <c r="Y89" s="47">
        <f t="shared" si="26"/>
        <v>-0.47817902552249714</v>
      </c>
      <c r="Z89" s="126">
        <f t="shared" si="27"/>
        <v>-0.64540644025385263</v>
      </c>
    </row>
    <row r="90" spans="2:26" x14ac:dyDescent="0.3">
      <c r="B90" s="115" t="s">
        <v>102</v>
      </c>
      <c r="C90" s="69">
        <f t="shared" si="19"/>
        <v>50.473148000000002</v>
      </c>
      <c r="D90" s="143">
        <v>26.452197000000002</v>
      </c>
      <c r="E90" s="143">
        <v>0.76634000000000002</v>
      </c>
      <c r="F90" s="143">
        <v>3.8744740000000002</v>
      </c>
      <c r="G90" s="143">
        <v>2.073493</v>
      </c>
      <c r="H90" s="143">
        <v>0.48542099999999999</v>
      </c>
      <c r="I90" s="143">
        <v>14.452113000000001</v>
      </c>
      <c r="J90" s="144">
        <v>2.36911</v>
      </c>
      <c r="K90" s="69">
        <f t="shared" si="28"/>
        <v>50.864785999999995</v>
      </c>
      <c r="L90" s="16">
        <v>6.8907319999999999</v>
      </c>
      <c r="M90" s="16">
        <v>5.3109590000000004</v>
      </c>
      <c r="N90" s="16">
        <v>0.86129</v>
      </c>
      <c r="O90" s="16">
        <v>15.637642</v>
      </c>
      <c r="P90" s="16">
        <v>4.1420830000000004</v>
      </c>
      <c r="Q90" s="16">
        <v>2.280249</v>
      </c>
      <c r="R90" s="61">
        <v>15.741830999999999</v>
      </c>
      <c r="S90" s="79">
        <f t="shared" si="20"/>
        <v>-7.6995900464418288E-3</v>
      </c>
      <c r="T90" s="47">
        <f t="shared" si="21"/>
        <v>2.8388079815032716</v>
      </c>
      <c r="U90" s="47">
        <f t="shared" si="22"/>
        <v>-0.85570590923409506</v>
      </c>
      <c r="V90" s="47">
        <f t="shared" si="23"/>
        <v>3.4984546436159718</v>
      </c>
      <c r="W90" s="47">
        <f t="shared" si="24"/>
        <v>-0.86740373005086058</v>
      </c>
      <c r="X90" s="47">
        <f t="shared" si="25"/>
        <v>-0.88280751496288223</v>
      </c>
      <c r="Y90" s="47">
        <f t="shared" si="26"/>
        <v>5.3379538813524317</v>
      </c>
      <c r="Z90" s="126">
        <f t="shared" si="27"/>
        <v>-0.84950225929880707</v>
      </c>
    </row>
    <row r="91" spans="2:26" x14ac:dyDescent="0.3">
      <c r="B91" s="133" t="s">
        <v>92</v>
      </c>
      <c r="C91" s="69">
        <f t="shared" si="19"/>
        <v>595.50120700000002</v>
      </c>
      <c r="D91" s="143">
        <v>97.543475999999998</v>
      </c>
      <c r="E91" s="143">
        <v>36.140081000000002</v>
      </c>
      <c r="F91" s="143">
        <v>70.985416000000001</v>
      </c>
      <c r="G91" s="143">
        <v>74.595119999999994</v>
      </c>
      <c r="H91" s="143">
        <v>78.942223999999996</v>
      </c>
      <c r="I91" s="143">
        <v>85.553065000000004</v>
      </c>
      <c r="J91" s="144">
        <v>151.74182500000001</v>
      </c>
      <c r="K91" s="69">
        <f t="shared" si="28"/>
        <v>712.18409099999997</v>
      </c>
      <c r="L91" s="16">
        <v>88.119736000000003</v>
      </c>
      <c r="M91" s="16">
        <v>72.812691000000001</v>
      </c>
      <c r="N91" s="16">
        <v>53.879247999999997</v>
      </c>
      <c r="O91" s="16">
        <v>43.990839000000001</v>
      </c>
      <c r="P91" s="16">
        <v>130.20194000000001</v>
      </c>
      <c r="Q91" s="16">
        <v>159.45317499999999</v>
      </c>
      <c r="R91" s="61">
        <v>163.726462</v>
      </c>
      <c r="S91" s="79">
        <f t="shared" si="20"/>
        <v>-0.16383809393462001</v>
      </c>
      <c r="T91" s="47">
        <f t="shared" si="21"/>
        <v>0.10694244476628922</v>
      </c>
      <c r="U91" s="47">
        <f t="shared" si="22"/>
        <v>-0.50365684190960613</v>
      </c>
      <c r="V91" s="47">
        <f t="shared" si="23"/>
        <v>0.31749084545500716</v>
      </c>
      <c r="W91" s="47">
        <f t="shared" si="24"/>
        <v>0.6956966881218154</v>
      </c>
      <c r="X91" s="47">
        <f t="shared" si="25"/>
        <v>-0.39369394956787895</v>
      </c>
      <c r="Y91" s="47">
        <f t="shared" si="26"/>
        <v>-0.46345963321206984</v>
      </c>
      <c r="Z91" s="126">
        <f t="shared" si="27"/>
        <v>-7.3199144802872484E-2</v>
      </c>
    </row>
    <row r="92" spans="2:26" x14ac:dyDescent="0.3">
      <c r="B92" s="115" t="s">
        <v>154</v>
      </c>
      <c r="C92" s="69">
        <f t="shared" si="19"/>
        <v>192.469663</v>
      </c>
      <c r="D92" s="143">
        <v>28.144027999999999</v>
      </c>
      <c r="E92" s="143">
        <v>24.365912999999999</v>
      </c>
      <c r="F92" s="143">
        <v>31.681794</v>
      </c>
      <c r="G92" s="143">
        <v>6.3576969999999999</v>
      </c>
      <c r="H92" s="143">
        <v>30.866769000000001</v>
      </c>
      <c r="I92" s="143">
        <v>29.594459000000001</v>
      </c>
      <c r="J92" s="144">
        <v>41.459003000000003</v>
      </c>
      <c r="K92" s="69">
        <f t="shared" si="28"/>
        <v>185.78973100000002</v>
      </c>
      <c r="L92" s="16">
        <v>21.130562999999999</v>
      </c>
      <c r="M92" s="16">
        <v>33.579135999999998</v>
      </c>
      <c r="N92" s="16">
        <v>16.475341</v>
      </c>
      <c r="O92" s="16">
        <v>35.186728000000002</v>
      </c>
      <c r="P92" s="16">
        <v>21.112387999999999</v>
      </c>
      <c r="Q92" s="16">
        <v>18.027909999999999</v>
      </c>
      <c r="R92" s="61">
        <v>40.277664999999999</v>
      </c>
      <c r="S92" s="79">
        <f t="shared" si="20"/>
        <v>3.595425841915878E-2</v>
      </c>
      <c r="T92" s="47">
        <f t="shared" si="21"/>
        <v>0.33191093867210264</v>
      </c>
      <c r="U92" s="47">
        <f t="shared" si="22"/>
        <v>-0.27437343831598282</v>
      </c>
      <c r="V92" s="47">
        <f t="shared" si="23"/>
        <v>0.92298259562578999</v>
      </c>
      <c r="W92" s="47">
        <f t="shared" si="24"/>
        <v>-0.81931548167820556</v>
      </c>
      <c r="X92" s="47">
        <f t="shared" si="25"/>
        <v>0.46202168129915022</v>
      </c>
      <c r="Y92" s="47">
        <f t="shared" si="26"/>
        <v>0.64159123270528884</v>
      </c>
      <c r="Z92" s="126">
        <f t="shared" si="27"/>
        <v>2.9329853158071684E-2</v>
      </c>
    </row>
    <row r="93" spans="2:26" x14ac:dyDescent="0.3">
      <c r="B93" s="115" t="s">
        <v>27</v>
      </c>
      <c r="C93" s="69">
        <f t="shared" si="19"/>
        <v>589.02598699999999</v>
      </c>
      <c r="D93" s="143">
        <v>151.81093300000001</v>
      </c>
      <c r="E93" s="143">
        <v>16.691860999999999</v>
      </c>
      <c r="F93" s="143">
        <v>119.310321</v>
      </c>
      <c r="G93" s="143">
        <v>1.4902519999999999</v>
      </c>
      <c r="H93" s="143">
        <v>2.7393719999999999</v>
      </c>
      <c r="I93" s="143">
        <v>144.243155</v>
      </c>
      <c r="J93" s="144">
        <v>152.740093</v>
      </c>
      <c r="K93" s="69">
        <f t="shared" si="28"/>
        <v>274.81592799999999</v>
      </c>
      <c r="L93" s="16">
        <v>1.7856460000000001</v>
      </c>
      <c r="M93" s="16">
        <v>5.2515919999999996</v>
      </c>
      <c r="N93" s="16">
        <v>0.61523700000000003</v>
      </c>
      <c r="O93" s="16">
        <v>143.42243199999999</v>
      </c>
      <c r="P93" s="16">
        <v>64.580931000000007</v>
      </c>
      <c r="Q93" s="16">
        <v>58.141398000000002</v>
      </c>
      <c r="R93" s="61">
        <v>1.0186919999999999</v>
      </c>
      <c r="S93" s="79">
        <f t="shared" si="20"/>
        <v>1.1433473353844326</v>
      </c>
      <c r="T93" s="47">
        <f t="shared" si="21"/>
        <v>84.017373544364332</v>
      </c>
      <c r="U93" s="47">
        <f t="shared" si="22"/>
        <v>2.1784382716707622</v>
      </c>
      <c r="V93" s="47">
        <f t="shared" si="23"/>
        <v>192.92578957377401</v>
      </c>
      <c r="W93" s="47">
        <f t="shared" si="24"/>
        <v>-0.98960935204334011</v>
      </c>
      <c r="X93" s="47">
        <f t="shared" si="25"/>
        <v>-0.95758233959185257</v>
      </c>
      <c r="Y93" s="47">
        <f t="shared" si="26"/>
        <v>1.4809027639823866</v>
      </c>
      <c r="Z93" s="126">
        <f t="shared" si="27"/>
        <v>148.93746196102455</v>
      </c>
    </row>
    <row r="94" spans="2:26" x14ac:dyDescent="0.3">
      <c r="B94" s="115" t="s">
        <v>156</v>
      </c>
      <c r="C94" s="69">
        <f t="shared" si="19"/>
        <v>123.44055700000001</v>
      </c>
      <c r="D94" s="143">
        <v>13.514822000000001</v>
      </c>
      <c r="E94" s="143">
        <v>18.254673</v>
      </c>
      <c r="F94" s="143">
        <v>28.507641</v>
      </c>
      <c r="G94" s="143">
        <v>6.3124440000000002</v>
      </c>
      <c r="H94" s="143">
        <v>12.104876000000001</v>
      </c>
      <c r="I94" s="143">
        <v>16.359491999999999</v>
      </c>
      <c r="J94" s="144">
        <v>28.386609</v>
      </c>
      <c r="K94" s="69">
        <f t="shared" si="28"/>
        <v>218.12519</v>
      </c>
      <c r="L94" s="16">
        <v>85.013351999999998</v>
      </c>
      <c r="M94" s="16">
        <v>14.341398</v>
      </c>
      <c r="N94" s="16">
        <v>14.775836999999999</v>
      </c>
      <c r="O94" s="16">
        <v>16.016244</v>
      </c>
      <c r="P94" s="16">
        <v>26.602157999999999</v>
      </c>
      <c r="Q94" s="16">
        <v>23.164621</v>
      </c>
      <c r="R94" s="61">
        <v>38.211579999999998</v>
      </c>
      <c r="S94" s="79">
        <f t="shared" si="20"/>
        <v>-0.4340838992507009</v>
      </c>
      <c r="T94" s="47">
        <f t="shared" si="21"/>
        <v>-0.84102706596017995</v>
      </c>
      <c r="U94" s="47">
        <f t="shared" si="22"/>
        <v>0.27286565786682715</v>
      </c>
      <c r="V94" s="47">
        <f t="shared" si="23"/>
        <v>0.9293418707853911</v>
      </c>
      <c r="W94" s="47">
        <f t="shared" si="24"/>
        <v>-0.60587238805802413</v>
      </c>
      <c r="X94" s="47">
        <f t="shared" si="25"/>
        <v>-0.54496638956884613</v>
      </c>
      <c r="Y94" s="47">
        <f t="shared" si="26"/>
        <v>-0.2937725162867979</v>
      </c>
      <c r="Z94" s="126">
        <f t="shared" si="27"/>
        <v>-0.25712024993470561</v>
      </c>
    </row>
    <row r="95" spans="2:26" x14ac:dyDescent="0.3">
      <c r="B95" s="115" t="s">
        <v>66</v>
      </c>
      <c r="C95" s="69">
        <f t="shared" si="19"/>
        <v>544.44900800000005</v>
      </c>
      <c r="D95" s="143">
        <v>62.169974000000003</v>
      </c>
      <c r="E95" s="143">
        <v>54.336123000000001</v>
      </c>
      <c r="F95" s="143">
        <v>79.524840999999995</v>
      </c>
      <c r="G95" s="143">
        <v>28.866350000000001</v>
      </c>
      <c r="H95" s="143">
        <v>44.501645000000003</v>
      </c>
      <c r="I95" s="143">
        <v>194.82576399999999</v>
      </c>
      <c r="J95" s="144">
        <v>80.224311</v>
      </c>
      <c r="K95" s="69">
        <f t="shared" si="28"/>
        <v>562.69326100000001</v>
      </c>
      <c r="L95" s="16">
        <v>58.708534</v>
      </c>
      <c r="M95" s="16">
        <v>44.059238000000001</v>
      </c>
      <c r="N95" s="16">
        <v>40.443331000000001</v>
      </c>
      <c r="O95" s="16">
        <v>97.289553999999995</v>
      </c>
      <c r="P95" s="16">
        <v>115.889055</v>
      </c>
      <c r="Q95" s="16">
        <v>44.871659000000001</v>
      </c>
      <c r="R95" s="61">
        <v>161.43189000000001</v>
      </c>
      <c r="S95" s="79">
        <f t="shared" si="20"/>
        <v>-3.2423087789565597E-2</v>
      </c>
      <c r="T95" s="47">
        <f t="shared" si="21"/>
        <v>5.8959741696156254E-2</v>
      </c>
      <c r="U95" s="47">
        <f t="shared" si="22"/>
        <v>0.23325153739608484</v>
      </c>
      <c r="V95" s="47">
        <f t="shared" si="23"/>
        <v>0.96632767464183389</v>
      </c>
      <c r="W95" s="47">
        <f t="shared" si="24"/>
        <v>-0.70329445646343491</v>
      </c>
      <c r="X95" s="47">
        <f t="shared" si="25"/>
        <v>-0.61599786105771592</v>
      </c>
      <c r="Y95" s="47">
        <f t="shared" si="26"/>
        <v>3.3418444591050216</v>
      </c>
      <c r="Z95" s="126">
        <f t="shared" si="27"/>
        <v>-0.50304545774691733</v>
      </c>
    </row>
    <row r="96" spans="2:26" x14ac:dyDescent="0.3">
      <c r="B96" s="115" t="s">
        <v>120</v>
      </c>
      <c r="C96" s="69">
        <f t="shared" si="19"/>
        <v>112.42903799999999</v>
      </c>
      <c r="D96" s="143">
        <v>37.261626</v>
      </c>
      <c r="E96" s="143">
        <v>16.628014</v>
      </c>
      <c r="F96" s="143">
        <v>9.7130949999999991</v>
      </c>
      <c r="G96" s="143">
        <v>13.423272000000001</v>
      </c>
      <c r="H96" s="143">
        <v>11.762466</v>
      </c>
      <c r="I96" s="143">
        <v>5.5048029999999999</v>
      </c>
      <c r="J96" s="144">
        <v>18.135762</v>
      </c>
      <c r="K96" s="69">
        <f t="shared" si="28"/>
        <v>215.49803699999995</v>
      </c>
      <c r="L96" s="16">
        <v>26.439598</v>
      </c>
      <c r="M96" s="16">
        <v>33.067394999999998</v>
      </c>
      <c r="N96" s="16">
        <v>24.903880000000001</v>
      </c>
      <c r="O96" s="16">
        <v>19.936223999999999</v>
      </c>
      <c r="P96" s="16">
        <v>39.869681</v>
      </c>
      <c r="Q96" s="16">
        <v>30.415482999999998</v>
      </c>
      <c r="R96" s="61">
        <v>40.865775999999997</v>
      </c>
      <c r="S96" s="79">
        <f t="shared" si="20"/>
        <v>-0.47828277433450583</v>
      </c>
      <c r="T96" s="47">
        <f t="shared" si="21"/>
        <v>0.40931136698825754</v>
      </c>
      <c r="U96" s="47">
        <f t="shared" si="22"/>
        <v>-0.49714774931620709</v>
      </c>
      <c r="V96" s="47">
        <f t="shared" si="23"/>
        <v>-0.60997663817846859</v>
      </c>
      <c r="W96" s="47">
        <f t="shared" si="24"/>
        <v>-0.32668934698968066</v>
      </c>
      <c r="X96" s="47">
        <f t="shared" si="25"/>
        <v>-0.70497717300522167</v>
      </c>
      <c r="Y96" s="47">
        <f t="shared" si="26"/>
        <v>-0.81901313222610994</v>
      </c>
      <c r="Z96" s="126">
        <f t="shared" si="27"/>
        <v>-0.55621148611003979</v>
      </c>
    </row>
    <row r="97" spans="2:26" x14ac:dyDescent="0.3">
      <c r="B97" s="115" t="s">
        <v>51</v>
      </c>
      <c r="C97" s="69">
        <f t="shared" si="19"/>
        <v>978.4484910000001</v>
      </c>
      <c r="D97" s="143">
        <v>180.99848</v>
      </c>
      <c r="E97" s="143">
        <v>203.84891099999999</v>
      </c>
      <c r="F97" s="143">
        <v>82.769242000000006</v>
      </c>
      <c r="G97" s="143">
        <v>196.807062</v>
      </c>
      <c r="H97" s="143">
        <v>165.534898</v>
      </c>
      <c r="I97" s="143">
        <v>94.488288999999995</v>
      </c>
      <c r="J97" s="144">
        <v>54.001609000000002</v>
      </c>
      <c r="K97" s="69">
        <f t="shared" si="28"/>
        <v>748.57055400000002</v>
      </c>
      <c r="L97" s="16">
        <v>77.211451999999994</v>
      </c>
      <c r="M97" s="16">
        <v>85.927166999999997</v>
      </c>
      <c r="N97" s="16">
        <v>72.185939000000005</v>
      </c>
      <c r="O97" s="16">
        <v>121.069872</v>
      </c>
      <c r="P97" s="16">
        <v>125.591027</v>
      </c>
      <c r="Q97" s="16">
        <v>149.81270599999999</v>
      </c>
      <c r="R97" s="61">
        <v>116.772391</v>
      </c>
      <c r="S97" s="79">
        <f t="shared" si="20"/>
        <v>0.30708920591605326</v>
      </c>
      <c r="T97" s="47">
        <f t="shared" si="21"/>
        <v>1.3441921542933812</v>
      </c>
      <c r="U97" s="47">
        <f t="shared" si="22"/>
        <v>1.3723453026212304</v>
      </c>
      <c r="V97" s="47">
        <f t="shared" si="23"/>
        <v>0.14661169677379959</v>
      </c>
      <c r="W97" s="47">
        <f t="shared" si="24"/>
        <v>0.62556595417892247</v>
      </c>
      <c r="X97" s="47">
        <f t="shared" si="25"/>
        <v>0.31804717227131207</v>
      </c>
      <c r="Y97" s="47">
        <f t="shared" si="26"/>
        <v>-0.36929055269851407</v>
      </c>
      <c r="Z97" s="126">
        <f t="shared" si="27"/>
        <v>-0.53754814355047331</v>
      </c>
    </row>
    <row r="98" spans="2:26" x14ac:dyDescent="0.3">
      <c r="B98" s="115" t="s">
        <v>158</v>
      </c>
      <c r="C98" s="69">
        <f t="shared" si="19"/>
        <v>209.62722599999995</v>
      </c>
      <c r="D98" s="143">
        <v>35.164014999999999</v>
      </c>
      <c r="E98" s="143">
        <v>46.147531000000001</v>
      </c>
      <c r="F98" s="143">
        <v>22.890101999999999</v>
      </c>
      <c r="G98" s="143">
        <v>38.823597999999997</v>
      </c>
      <c r="H98" s="143">
        <v>21.551190999999999</v>
      </c>
      <c r="I98" s="143">
        <v>16.188177</v>
      </c>
      <c r="J98" s="144">
        <v>28.862611999999999</v>
      </c>
      <c r="K98" s="69">
        <f t="shared" si="28"/>
        <v>233.87426200000002</v>
      </c>
      <c r="L98" s="16">
        <v>17.456111</v>
      </c>
      <c r="M98" s="16">
        <v>38.927484999999997</v>
      </c>
      <c r="N98" s="16">
        <v>21.29074</v>
      </c>
      <c r="O98" s="16">
        <v>38.765492999999999</v>
      </c>
      <c r="P98" s="16">
        <v>39.616982</v>
      </c>
      <c r="Q98" s="16">
        <v>17.270994000000002</v>
      </c>
      <c r="R98" s="61">
        <v>60.546456999999997</v>
      </c>
      <c r="S98" s="79">
        <f t="shared" si="20"/>
        <v>-0.10367552116530065</v>
      </c>
      <c r="T98" s="47">
        <f t="shared" si="21"/>
        <v>1.0144243468662637</v>
      </c>
      <c r="U98" s="47">
        <f t="shared" si="22"/>
        <v>0.18547424782258615</v>
      </c>
      <c r="V98" s="47">
        <f t="shared" si="23"/>
        <v>7.5120075676091913E-2</v>
      </c>
      <c r="W98" s="47">
        <f t="shared" si="24"/>
        <v>1.4988845878987078E-3</v>
      </c>
      <c r="X98" s="47">
        <f t="shared" si="25"/>
        <v>-0.45601128829046089</v>
      </c>
      <c r="Y98" s="47">
        <f t="shared" si="26"/>
        <v>-6.2695696611324236E-2</v>
      </c>
      <c r="Z98" s="126">
        <f t="shared" si="27"/>
        <v>-0.52329808497299846</v>
      </c>
    </row>
    <row r="99" spans="2:26" x14ac:dyDescent="0.3">
      <c r="B99" s="115" t="s">
        <v>111</v>
      </c>
      <c r="C99" s="69">
        <f t="shared" si="19"/>
        <v>48.987561000000007</v>
      </c>
      <c r="D99" s="143">
        <v>15.306227</v>
      </c>
      <c r="E99" s="143">
        <v>4.8286429999999996</v>
      </c>
      <c r="F99" s="143">
        <v>9.5191459999999992</v>
      </c>
      <c r="G99" s="143">
        <v>4.057366</v>
      </c>
      <c r="H99" s="143">
        <v>3.1915230000000001</v>
      </c>
      <c r="I99" s="143">
        <v>1.3881680000000001</v>
      </c>
      <c r="J99" s="144">
        <v>10.696488</v>
      </c>
      <c r="K99" s="69">
        <f t="shared" si="28"/>
        <v>74.522240999999994</v>
      </c>
      <c r="L99" s="16">
        <v>12.162053</v>
      </c>
      <c r="M99" s="16">
        <v>6.7395940000000003</v>
      </c>
      <c r="N99" s="16">
        <v>13.756252999999999</v>
      </c>
      <c r="O99" s="16">
        <v>5.4272989999999997</v>
      </c>
      <c r="P99" s="16">
        <v>10.498502999999999</v>
      </c>
      <c r="Q99" s="16">
        <v>11.5345</v>
      </c>
      <c r="R99" s="61">
        <v>14.404038999999999</v>
      </c>
      <c r="S99" s="79">
        <f t="shared" si="20"/>
        <v>-0.34264509034289492</v>
      </c>
      <c r="T99" s="47">
        <f t="shared" si="21"/>
        <v>0.25852329372351845</v>
      </c>
      <c r="U99" s="47">
        <f t="shared" si="22"/>
        <v>-0.28354096700780507</v>
      </c>
      <c r="V99" s="47">
        <f t="shared" si="23"/>
        <v>-0.30801316317750194</v>
      </c>
      <c r="W99" s="47">
        <f t="shared" si="24"/>
        <v>-0.25241524375200253</v>
      </c>
      <c r="X99" s="47">
        <f t="shared" si="25"/>
        <v>-0.69600208715471146</v>
      </c>
      <c r="Y99" s="47">
        <f t="shared" si="26"/>
        <v>-0.87965078677012443</v>
      </c>
      <c r="Z99" s="126">
        <f t="shared" si="27"/>
        <v>-0.2573966232665712</v>
      </c>
    </row>
    <row r="100" spans="2:26" x14ac:dyDescent="0.3">
      <c r="B100" s="115" t="s">
        <v>131</v>
      </c>
      <c r="C100" s="69">
        <f t="shared" si="19"/>
        <v>502.26921099999998</v>
      </c>
      <c r="D100" s="143">
        <v>90.646559999999994</v>
      </c>
      <c r="E100" s="143">
        <v>49.205300999999999</v>
      </c>
      <c r="F100" s="143">
        <v>96.254070999999996</v>
      </c>
      <c r="G100" s="143">
        <v>74.933267999999998</v>
      </c>
      <c r="H100" s="143">
        <v>63.013069000000002</v>
      </c>
      <c r="I100" s="143">
        <v>57.845874000000002</v>
      </c>
      <c r="J100" s="144">
        <v>70.371067999999994</v>
      </c>
      <c r="K100" s="69">
        <f t="shared" si="28"/>
        <v>517.907512</v>
      </c>
      <c r="L100" s="16">
        <v>80.372981999999993</v>
      </c>
      <c r="M100" s="16">
        <v>76.370311999999998</v>
      </c>
      <c r="N100" s="16">
        <v>61.504938000000003</v>
      </c>
      <c r="O100" s="16">
        <v>87.814255000000003</v>
      </c>
      <c r="P100" s="16">
        <v>87.192601999999994</v>
      </c>
      <c r="Q100" s="16">
        <v>64.111853999999994</v>
      </c>
      <c r="R100" s="61">
        <v>60.540568999999998</v>
      </c>
      <c r="S100" s="79">
        <f t="shared" si="20"/>
        <v>-3.0195161563904893E-2</v>
      </c>
      <c r="T100" s="47">
        <f t="shared" si="21"/>
        <v>0.127823775407512</v>
      </c>
      <c r="U100" s="47">
        <f t="shared" si="22"/>
        <v>-0.35570119184533378</v>
      </c>
      <c r="V100" s="47">
        <f t="shared" si="23"/>
        <v>0.56498118899006111</v>
      </c>
      <c r="W100" s="47">
        <f t="shared" si="24"/>
        <v>-0.14668446484001951</v>
      </c>
      <c r="X100" s="47">
        <f t="shared" si="25"/>
        <v>-0.27731174945323911</v>
      </c>
      <c r="Y100" s="47">
        <f t="shared" si="26"/>
        <v>-9.7735123991266826E-2</v>
      </c>
      <c r="Z100" s="126">
        <f t="shared" si="27"/>
        <v>0.16237870179251201</v>
      </c>
    </row>
    <row r="101" spans="2:26" x14ac:dyDescent="0.3">
      <c r="B101" s="115" t="s">
        <v>113</v>
      </c>
      <c r="C101" s="69">
        <f t="shared" si="19"/>
        <v>9.1525379999999998</v>
      </c>
      <c r="D101" s="143">
        <v>2.140107</v>
      </c>
      <c r="E101" s="143">
        <v>1.764351</v>
      </c>
      <c r="F101" s="143">
        <v>1.1454279999999999</v>
      </c>
      <c r="G101" s="143">
        <v>0.51665000000000005</v>
      </c>
      <c r="H101" s="143">
        <v>0.82296800000000003</v>
      </c>
      <c r="I101" s="143">
        <v>0.89837199999999995</v>
      </c>
      <c r="J101" s="144">
        <v>1.864662</v>
      </c>
      <c r="K101" s="69">
        <f t="shared" si="28"/>
        <v>22.049101</v>
      </c>
      <c r="L101" s="16">
        <v>2.6930670000000001</v>
      </c>
      <c r="M101" s="16">
        <v>1.0240419999999999</v>
      </c>
      <c r="N101" s="16">
        <v>6.305517</v>
      </c>
      <c r="O101" s="16">
        <v>1.389829</v>
      </c>
      <c r="P101" s="16">
        <v>1.4926710000000001</v>
      </c>
      <c r="Q101" s="16">
        <v>1.4987360000000001</v>
      </c>
      <c r="R101" s="61">
        <v>7.6452390000000001</v>
      </c>
      <c r="S101" s="79">
        <f t="shared" si="20"/>
        <v>-0.58490198761391676</v>
      </c>
      <c r="T101" s="47">
        <f t="shared" si="21"/>
        <v>-0.2053272347104621</v>
      </c>
      <c r="U101" s="47">
        <f t="shared" si="22"/>
        <v>0.72292835645413001</v>
      </c>
      <c r="V101" s="47">
        <f t="shared" si="23"/>
        <v>-0.81834510952868733</v>
      </c>
      <c r="W101" s="47">
        <f t="shared" si="24"/>
        <v>-0.62826362092027144</v>
      </c>
      <c r="X101" s="47">
        <f t="shared" si="25"/>
        <v>-0.44866082345004354</v>
      </c>
      <c r="Y101" s="47">
        <f t="shared" si="26"/>
        <v>-0.40058022226729728</v>
      </c>
      <c r="Z101" s="126">
        <f t="shared" si="27"/>
        <v>-0.75610154241090433</v>
      </c>
    </row>
    <row r="102" spans="2:26" x14ac:dyDescent="0.3">
      <c r="B102" s="115" t="s">
        <v>155</v>
      </c>
      <c r="C102" s="69">
        <f t="shared" si="19"/>
        <v>158.44850500000001</v>
      </c>
      <c r="D102" s="143">
        <v>27.484075000000001</v>
      </c>
      <c r="E102" s="143">
        <v>29.917778999999999</v>
      </c>
      <c r="F102" s="143">
        <v>32.278989000000003</v>
      </c>
      <c r="G102" s="143">
        <v>10.220229</v>
      </c>
      <c r="H102" s="143">
        <v>19.149118000000001</v>
      </c>
      <c r="I102" s="143">
        <v>17.614062000000001</v>
      </c>
      <c r="J102" s="144">
        <v>21.784253</v>
      </c>
      <c r="K102" s="69">
        <f t="shared" si="28"/>
        <v>171.54462900000001</v>
      </c>
      <c r="L102" s="16">
        <v>23.950880000000002</v>
      </c>
      <c r="M102" s="16">
        <v>22.103794000000001</v>
      </c>
      <c r="N102" s="16">
        <v>26.166675999999999</v>
      </c>
      <c r="O102" s="16">
        <v>19.270424999999999</v>
      </c>
      <c r="P102" s="16">
        <v>35.235481</v>
      </c>
      <c r="Q102" s="16">
        <v>19.526845999999999</v>
      </c>
      <c r="R102" s="61">
        <v>25.290527000000001</v>
      </c>
      <c r="S102" s="79">
        <f t="shared" si="20"/>
        <v>-7.6342372689499949E-2</v>
      </c>
      <c r="T102" s="47">
        <f t="shared" si="21"/>
        <v>0.14751837928293243</v>
      </c>
      <c r="U102" s="47">
        <f t="shared" si="22"/>
        <v>0.35351329278584487</v>
      </c>
      <c r="V102" s="47">
        <f t="shared" si="23"/>
        <v>0.23359149629857479</v>
      </c>
      <c r="W102" s="47">
        <f t="shared" si="24"/>
        <v>-0.46964174376019208</v>
      </c>
      <c r="X102" s="47">
        <f t="shared" si="25"/>
        <v>-0.45653876556985273</v>
      </c>
      <c r="Y102" s="47">
        <f t="shared" si="26"/>
        <v>-9.79566285307929E-2</v>
      </c>
      <c r="Z102" s="126">
        <f t="shared" si="27"/>
        <v>-0.13863981561159244</v>
      </c>
    </row>
    <row r="103" spans="2:26" x14ac:dyDescent="0.3">
      <c r="B103" s="115" t="s">
        <v>136</v>
      </c>
      <c r="C103" s="69">
        <f t="shared" si="19"/>
        <v>25.967575999999998</v>
      </c>
      <c r="D103" s="143">
        <v>7.836144</v>
      </c>
      <c r="E103" s="143">
        <v>8.7293339999999997</v>
      </c>
      <c r="F103" s="143">
        <v>6.907197</v>
      </c>
      <c r="G103" s="143">
        <v>0</v>
      </c>
      <c r="H103" s="143">
        <v>0</v>
      </c>
      <c r="I103" s="143">
        <v>2.494901</v>
      </c>
      <c r="J103" s="144">
        <v>0</v>
      </c>
      <c r="K103" s="69">
        <f t="shared" si="28"/>
        <v>235.93496600000003</v>
      </c>
      <c r="L103" s="16">
        <v>54.130924999999998</v>
      </c>
      <c r="M103" s="16">
        <v>22.94501</v>
      </c>
      <c r="N103" s="16">
        <v>9.9852849999999993</v>
      </c>
      <c r="O103" s="16">
        <v>87.810657000000006</v>
      </c>
      <c r="P103" s="16">
        <v>4.4022519999999998</v>
      </c>
      <c r="Q103" s="16">
        <v>12.000247</v>
      </c>
      <c r="R103" s="61">
        <v>44.660589999999999</v>
      </c>
      <c r="S103" s="79">
        <f t="shared" si="20"/>
        <v>-0.88993756864338625</v>
      </c>
      <c r="T103" s="47">
        <f t="shared" si="21"/>
        <v>-0.8552372049803324</v>
      </c>
      <c r="U103" s="47">
        <f t="shared" si="22"/>
        <v>-0.61955414270902476</v>
      </c>
      <c r="V103" s="47">
        <f t="shared" si="23"/>
        <v>-0.30826240813356853</v>
      </c>
      <c r="W103" s="47">
        <f t="shared" si="24"/>
        <v>-1</v>
      </c>
      <c r="X103" s="47">
        <f t="shared" si="25"/>
        <v>-1</v>
      </c>
      <c r="Y103" s="47">
        <f t="shared" si="26"/>
        <v>-0.79209586269349286</v>
      </c>
      <c r="Z103" s="126">
        <f t="shared" si="27"/>
        <v>-1</v>
      </c>
    </row>
    <row r="104" spans="2:26" x14ac:dyDescent="0.3">
      <c r="B104" s="115" t="s">
        <v>135</v>
      </c>
      <c r="C104" s="69">
        <f t="shared" ref="C104:C135" si="29">SUM(D104:J104)</f>
        <v>6.6256629999999994</v>
      </c>
      <c r="D104" s="143">
        <v>0.59115099999999998</v>
      </c>
      <c r="E104" s="143">
        <v>2.6916760000000002</v>
      </c>
      <c r="F104" s="143">
        <v>1.716931</v>
      </c>
      <c r="G104" s="143">
        <v>5.466E-2</v>
      </c>
      <c r="H104" s="143">
        <v>0.32922200000000001</v>
      </c>
      <c r="I104" s="143">
        <v>0.54160699999999995</v>
      </c>
      <c r="J104" s="144">
        <v>0.70041600000000004</v>
      </c>
      <c r="K104" s="69">
        <f t="shared" si="28"/>
        <v>3.0051000000000001</v>
      </c>
      <c r="L104" s="16">
        <v>0.25116300000000003</v>
      </c>
      <c r="M104" s="16">
        <v>0.16392000000000001</v>
      </c>
      <c r="N104" s="16">
        <v>0.49235099999999998</v>
      </c>
      <c r="O104" s="16">
        <v>0.47739799999999999</v>
      </c>
      <c r="P104" s="16">
        <v>0.61197699999999999</v>
      </c>
      <c r="Q104" s="16">
        <v>0.66755799999999998</v>
      </c>
      <c r="R104" s="61">
        <v>0.34073300000000001</v>
      </c>
      <c r="S104" s="79">
        <f t="shared" ref="S104:S135" si="30">IF(ISERROR(C104/K104-1),"-",(C104/K104-1))</f>
        <v>1.2048061628564772</v>
      </c>
      <c r="T104" s="47">
        <f t="shared" ref="T104:T135" si="31">IF(ISERROR(D104/L104-1),"-",(D104/L104-1))</f>
        <v>1.3536547978802607</v>
      </c>
      <c r="U104" s="47">
        <f t="shared" ref="U104:U135" si="32">IF(ISERROR(E104/M104-1),"-",(E104/M104-1))</f>
        <v>15.420668618838459</v>
      </c>
      <c r="V104" s="47">
        <f t="shared" ref="V104:V135" si="33">IF(ISERROR(F104/N104-1),"-",(F104/N104-1))</f>
        <v>2.487209328304401</v>
      </c>
      <c r="W104" s="47">
        <f t="shared" ref="W104:W135" si="34">IF(ISERROR(G104/O104-1),"-",(G104/O104-1))</f>
        <v>-0.8855043380994474</v>
      </c>
      <c r="X104" s="47">
        <f t="shared" ref="X104:X135" si="35">IF(ISERROR(H104/P104-1),"-",(H104/P104-1))</f>
        <v>-0.46203533792936657</v>
      </c>
      <c r="Y104" s="47">
        <f t="shared" ref="Y104:Y135" si="36">IF(ISERROR(I104/Q104-1),"-",(I104/Q104-1))</f>
        <v>-0.18867424253772713</v>
      </c>
      <c r="Z104" s="126">
        <f t="shared" ref="Z104:Z135" si="37">IF(ISERROR(J104/R104-1),"-",(J104/R104-1))</f>
        <v>1.0556153938714479</v>
      </c>
    </row>
    <row r="105" spans="2:26" x14ac:dyDescent="0.3">
      <c r="B105" s="115" t="s">
        <v>28</v>
      </c>
      <c r="C105" s="69">
        <f t="shared" si="29"/>
        <v>184.16217899999998</v>
      </c>
      <c r="D105" s="143">
        <v>32.312908</v>
      </c>
      <c r="E105" s="143">
        <v>52.935315000000003</v>
      </c>
      <c r="F105" s="143">
        <v>74.466933999999995</v>
      </c>
      <c r="G105" s="143">
        <v>14.069231</v>
      </c>
      <c r="H105" s="143">
        <v>1.1593530000000001</v>
      </c>
      <c r="I105" s="143">
        <v>3.9930569999999999</v>
      </c>
      <c r="J105" s="144">
        <v>5.2253809999999996</v>
      </c>
      <c r="K105" s="69">
        <f t="shared" si="28"/>
        <v>381.22497700000002</v>
      </c>
      <c r="L105" s="16">
        <v>47.499676000000001</v>
      </c>
      <c r="M105" s="16">
        <v>56.837657999999998</v>
      </c>
      <c r="N105" s="16">
        <v>46.395722999999997</v>
      </c>
      <c r="O105" s="16">
        <v>72.457559000000003</v>
      </c>
      <c r="P105" s="16">
        <v>36.407316000000002</v>
      </c>
      <c r="Q105" s="16">
        <v>44.829523000000002</v>
      </c>
      <c r="R105" s="61">
        <v>76.797522000000001</v>
      </c>
      <c r="S105" s="79">
        <f t="shared" si="30"/>
        <v>-0.51691995511616229</v>
      </c>
      <c r="T105" s="47">
        <f t="shared" si="31"/>
        <v>-0.31972361243053538</v>
      </c>
      <c r="U105" s="47">
        <f t="shared" si="32"/>
        <v>-6.8657702257893805E-2</v>
      </c>
      <c r="V105" s="47">
        <f t="shared" si="33"/>
        <v>0.60503876618109831</v>
      </c>
      <c r="W105" s="47">
        <f t="shared" si="34"/>
        <v>-0.80582797441465015</v>
      </c>
      <c r="X105" s="47">
        <f t="shared" si="35"/>
        <v>-0.96815604314253756</v>
      </c>
      <c r="Y105" s="47">
        <f t="shared" si="36"/>
        <v>-0.91092796146860633</v>
      </c>
      <c r="Z105" s="126">
        <f t="shared" si="37"/>
        <v>-0.93195898951010425</v>
      </c>
    </row>
    <row r="106" spans="2:26" x14ac:dyDescent="0.3">
      <c r="B106" s="115" t="s">
        <v>94</v>
      </c>
      <c r="C106" s="69">
        <f t="shared" si="29"/>
        <v>274.55461000000003</v>
      </c>
      <c r="D106" s="143">
        <v>52.646627000000002</v>
      </c>
      <c r="E106" s="143">
        <v>24.224433999999999</v>
      </c>
      <c r="F106" s="143">
        <v>49.172041</v>
      </c>
      <c r="G106" s="143">
        <v>32.026375000000002</v>
      </c>
      <c r="H106" s="143">
        <v>40.665287999999997</v>
      </c>
      <c r="I106" s="143">
        <v>29.577013999999998</v>
      </c>
      <c r="J106" s="144">
        <v>46.242831000000002</v>
      </c>
      <c r="K106" s="69">
        <f t="shared" si="28"/>
        <v>344.11396900000005</v>
      </c>
      <c r="L106" s="16">
        <v>35.474066000000001</v>
      </c>
      <c r="M106" s="16">
        <v>26.845241000000001</v>
      </c>
      <c r="N106" s="16">
        <v>51.054426999999997</v>
      </c>
      <c r="O106" s="16">
        <v>48.743566000000001</v>
      </c>
      <c r="P106" s="16">
        <v>55.033248999999998</v>
      </c>
      <c r="Q106" s="16">
        <v>67.852726000000004</v>
      </c>
      <c r="R106" s="61">
        <v>59.110694000000002</v>
      </c>
      <c r="S106" s="79">
        <f t="shared" si="30"/>
        <v>-0.20214046875847702</v>
      </c>
      <c r="T106" s="47">
        <f t="shared" si="31"/>
        <v>0.48408775582703156</v>
      </c>
      <c r="U106" s="47">
        <f t="shared" si="32"/>
        <v>-9.7626502961921768E-2</v>
      </c>
      <c r="V106" s="47">
        <f t="shared" si="33"/>
        <v>-3.6870181698445026E-2</v>
      </c>
      <c r="W106" s="47">
        <f t="shared" si="34"/>
        <v>-0.34296200241073871</v>
      </c>
      <c r="X106" s="47">
        <f t="shared" si="35"/>
        <v>-0.26107782587940609</v>
      </c>
      <c r="Y106" s="47">
        <f t="shared" si="36"/>
        <v>-0.5640998417661216</v>
      </c>
      <c r="Z106" s="126">
        <f t="shared" si="37"/>
        <v>-0.21769094776657505</v>
      </c>
    </row>
    <row r="107" spans="2:26" x14ac:dyDescent="0.3">
      <c r="B107" s="115" t="s">
        <v>91</v>
      </c>
      <c r="C107" s="69">
        <f t="shared" si="29"/>
        <v>5.5503079999999994</v>
      </c>
      <c r="D107" s="143">
        <v>1.1905570000000001</v>
      </c>
      <c r="E107" s="143">
        <v>0.70708300000000002</v>
      </c>
      <c r="F107" s="143">
        <v>1.4457899999999999</v>
      </c>
      <c r="G107" s="143">
        <v>0.11387</v>
      </c>
      <c r="H107" s="143">
        <v>0.29901800000000001</v>
      </c>
      <c r="I107" s="143">
        <v>0.77864900000000004</v>
      </c>
      <c r="J107" s="144">
        <v>1.015341</v>
      </c>
      <c r="K107" s="69">
        <f t="shared" si="28"/>
        <v>5.0289390000000003</v>
      </c>
      <c r="L107" s="16">
        <v>0.25373400000000002</v>
      </c>
      <c r="M107" s="16">
        <v>0.75940200000000002</v>
      </c>
      <c r="N107" s="16">
        <v>0.69879000000000002</v>
      </c>
      <c r="O107" s="16">
        <v>0.93769199999999997</v>
      </c>
      <c r="P107" s="16">
        <v>0.79635100000000003</v>
      </c>
      <c r="Q107" s="16">
        <v>1.153602</v>
      </c>
      <c r="R107" s="61">
        <v>0.42936800000000003</v>
      </c>
      <c r="S107" s="79">
        <f t="shared" si="30"/>
        <v>0.10367375702906689</v>
      </c>
      <c r="T107" s="47">
        <f t="shared" si="31"/>
        <v>3.6921461057643041</v>
      </c>
      <c r="U107" s="47">
        <f t="shared" si="32"/>
        <v>-6.8894998959707743E-2</v>
      </c>
      <c r="V107" s="47">
        <f t="shared" si="33"/>
        <v>1.0689906838964496</v>
      </c>
      <c r="W107" s="47">
        <f t="shared" si="34"/>
        <v>-0.87856353685431887</v>
      </c>
      <c r="X107" s="47">
        <f t="shared" si="35"/>
        <v>-0.62451481821458121</v>
      </c>
      <c r="Y107" s="47">
        <f t="shared" si="36"/>
        <v>-0.3250280426004809</v>
      </c>
      <c r="Z107" s="126">
        <f t="shared" si="37"/>
        <v>1.3647337482066666</v>
      </c>
    </row>
    <row r="108" spans="2:26" x14ac:dyDescent="0.3">
      <c r="B108" s="133" t="s">
        <v>130</v>
      </c>
      <c r="C108" s="69">
        <f t="shared" si="29"/>
        <v>1872.7885649999998</v>
      </c>
      <c r="D108" s="143">
        <v>352.83432199999999</v>
      </c>
      <c r="E108" s="143">
        <v>232.67879099999999</v>
      </c>
      <c r="F108" s="143">
        <v>489.09152699999999</v>
      </c>
      <c r="G108" s="143">
        <v>146.35600299999999</v>
      </c>
      <c r="H108" s="143">
        <v>180.96864500000001</v>
      </c>
      <c r="I108" s="143">
        <v>145.282838</v>
      </c>
      <c r="J108" s="144">
        <v>325.57643899999999</v>
      </c>
      <c r="K108" s="69">
        <f t="shared" si="28"/>
        <v>1506.0924559999999</v>
      </c>
      <c r="L108" s="16">
        <v>196.633745</v>
      </c>
      <c r="M108" s="16">
        <v>223.38158300000001</v>
      </c>
      <c r="N108" s="16">
        <v>235.08535000000001</v>
      </c>
      <c r="O108" s="16">
        <v>223.33331200000001</v>
      </c>
      <c r="P108" s="16">
        <v>225.73978</v>
      </c>
      <c r="Q108" s="16">
        <v>187.497106</v>
      </c>
      <c r="R108" s="61">
        <v>214.42158000000001</v>
      </c>
      <c r="S108" s="79">
        <f t="shared" si="30"/>
        <v>0.24347516484738296</v>
      </c>
      <c r="T108" s="47">
        <f t="shared" si="31"/>
        <v>0.79437319876097545</v>
      </c>
      <c r="U108" s="47">
        <f t="shared" si="32"/>
        <v>4.1620297766445713E-2</v>
      </c>
      <c r="V108" s="47">
        <f t="shared" si="33"/>
        <v>1.0804849260066609</v>
      </c>
      <c r="W108" s="47">
        <f t="shared" si="34"/>
        <v>-0.34467455083458409</v>
      </c>
      <c r="X108" s="47">
        <f t="shared" si="35"/>
        <v>-0.1983307284165865</v>
      </c>
      <c r="Y108" s="47">
        <f t="shared" si="36"/>
        <v>-0.22514623772379716</v>
      </c>
      <c r="Z108" s="126">
        <f t="shared" si="37"/>
        <v>0.51839399280613452</v>
      </c>
    </row>
    <row r="109" spans="2:26" x14ac:dyDescent="0.3">
      <c r="B109" s="115" t="s">
        <v>132</v>
      </c>
      <c r="C109" s="69">
        <f t="shared" si="29"/>
        <v>72.444035</v>
      </c>
      <c r="D109" s="143">
        <v>12.074045</v>
      </c>
      <c r="E109" s="143">
        <v>25.055485000000001</v>
      </c>
      <c r="F109" s="143">
        <v>8.4457579999999997</v>
      </c>
      <c r="G109" s="143">
        <v>6.3684630000000002</v>
      </c>
      <c r="H109" s="143">
        <v>6.556241</v>
      </c>
      <c r="I109" s="143">
        <v>7.5041739999999999</v>
      </c>
      <c r="J109" s="144">
        <v>6.4398689999999998</v>
      </c>
      <c r="K109" s="69">
        <f t="shared" si="28"/>
        <v>110.03505600000001</v>
      </c>
      <c r="L109" s="16">
        <v>11.331388</v>
      </c>
      <c r="M109" s="16">
        <v>29.424702</v>
      </c>
      <c r="N109" s="16">
        <v>13.295985999999999</v>
      </c>
      <c r="O109" s="16">
        <v>11.838851</v>
      </c>
      <c r="P109" s="16">
        <v>12.218353</v>
      </c>
      <c r="Q109" s="16">
        <v>7.9370779999999996</v>
      </c>
      <c r="R109" s="61">
        <v>23.988697999999999</v>
      </c>
      <c r="S109" s="79">
        <f t="shared" si="30"/>
        <v>-0.34162768090925499</v>
      </c>
      <c r="T109" s="47">
        <f t="shared" si="31"/>
        <v>6.5539808538900957E-2</v>
      </c>
      <c r="U109" s="47">
        <f t="shared" si="32"/>
        <v>-0.14848806285276905</v>
      </c>
      <c r="V109" s="47">
        <f t="shared" si="33"/>
        <v>-0.3647888919257285</v>
      </c>
      <c r="W109" s="47">
        <f t="shared" si="34"/>
        <v>-0.46207085468006992</v>
      </c>
      <c r="X109" s="47">
        <f t="shared" si="35"/>
        <v>-0.4634104121889423</v>
      </c>
      <c r="Y109" s="47">
        <f t="shared" si="36"/>
        <v>-5.4541986358203842E-2</v>
      </c>
      <c r="Z109" s="126">
        <f t="shared" si="37"/>
        <v>-0.73154570539843389</v>
      </c>
    </row>
    <row r="110" spans="2:26" x14ac:dyDescent="0.3">
      <c r="B110" s="115" t="s">
        <v>133</v>
      </c>
      <c r="C110" s="69">
        <f t="shared" si="29"/>
        <v>42.982348999999999</v>
      </c>
      <c r="D110" s="143">
        <v>8.5721860000000003</v>
      </c>
      <c r="E110" s="143">
        <v>3.3802240000000001</v>
      </c>
      <c r="F110" s="143">
        <v>8.7110140000000005</v>
      </c>
      <c r="G110" s="143">
        <v>4.3481940000000003</v>
      </c>
      <c r="H110" s="143">
        <v>8.0100269999999991</v>
      </c>
      <c r="I110" s="143">
        <v>5.3637629999999996</v>
      </c>
      <c r="J110" s="144">
        <v>4.5969410000000002</v>
      </c>
      <c r="K110" s="69">
        <f t="shared" si="28"/>
        <v>25.600023</v>
      </c>
      <c r="L110" s="16">
        <v>4.9667969999999997</v>
      </c>
      <c r="M110" s="16">
        <v>4.8943830000000004</v>
      </c>
      <c r="N110" s="16">
        <v>7.269266</v>
      </c>
      <c r="O110" s="16">
        <v>0.35063</v>
      </c>
      <c r="P110" s="16">
        <v>1.6678189999999999</v>
      </c>
      <c r="Q110" s="16">
        <v>2.5991170000000001</v>
      </c>
      <c r="R110" s="61">
        <v>3.8520110000000001</v>
      </c>
      <c r="S110" s="79">
        <f t="shared" si="30"/>
        <v>0.67899649933908268</v>
      </c>
      <c r="T110" s="47">
        <f t="shared" si="31"/>
        <v>0.72589819958415869</v>
      </c>
      <c r="U110" s="47">
        <f t="shared" si="32"/>
        <v>-0.30936667604476398</v>
      </c>
      <c r="V110" s="47">
        <f t="shared" si="33"/>
        <v>0.19833474246230653</v>
      </c>
      <c r="W110" s="47">
        <f t="shared" si="34"/>
        <v>11.401089467529875</v>
      </c>
      <c r="X110" s="47">
        <f t="shared" si="35"/>
        <v>3.802695616250924</v>
      </c>
      <c r="Y110" s="47">
        <f t="shared" si="36"/>
        <v>1.0636866289589886</v>
      </c>
      <c r="Z110" s="126">
        <f t="shared" si="37"/>
        <v>0.19338729821903411</v>
      </c>
    </row>
    <row r="111" spans="2:26" x14ac:dyDescent="0.3">
      <c r="B111" s="115" t="s">
        <v>127</v>
      </c>
      <c r="C111" s="69">
        <f t="shared" si="29"/>
        <v>73.207726000000008</v>
      </c>
      <c r="D111" s="143">
        <v>8.0577860000000001</v>
      </c>
      <c r="E111" s="143">
        <v>14.639049</v>
      </c>
      <c r="F111" s="143">
        <v>10.276242999999999</v>
      </c>
      <c r="G111" s="143">
        <v>5.979787</v>
      </c>
      <c r="H111" s="143">
        <v>11.533436999999999</v>
      </c>
      <c r="I111" s="143">
        <v>4.9880139999999997</v>
      </c>
      <c r="J111" s="144">
        <v>17.733409999999999</v>
      </c>
      <c r="K111" s="69">
        <f t="shared" si="28"/>
        <v>66.819474999999997</v>
      </c>
      <c r="L111" s="16">
        <v>12.306157000000001</v>
      </c>
      <c r="M111" s="16">
        <v>7.0376050000000001</v>
      </c>
      <c r="N111" s="16">
        <v>6.7470350000000003</v>
      </c>
      <c r="O111" s="16">
        <v>9.3265580000000003</v>
      </c>
      <c r="P111" s="16">
        <v>8.9672210000000003</v>
      </c>
      <c r="Q111" s="16">
        <v>12.971432</v>
      </c>
      <c r="R111" s="61">
        <v>9.4634669999999996</v>
      </c>
      <c r="S111" s="79">
        <f t="shared" si="30"/>
        <v>9.5604627243778939E-2</v>
      </c>
      <c r="T111" s="47">
        <f t="shared" si="31"/>
        <v>-0.34522320818757635</v>
      </c>
      <c r="U111" s="47">
        <f t="shared" si="32"/>
        <v>1.080118023105872</v>
      </c>
      <c r="V111" s="47">
        <f t="shared" si="33"/>
        <v>0.52307539534032332</v>
      </c>
      <c r="W111" s="47">
        <f t="shared" si="34"/>
        <v>-0.35884310160297084</v>
      </c>
      <c r="X111" s="47">
        <f t="shared" si="35"/>
        <v>0.28617740100305311</v>
      </c>
      <c r="Y111" s="47">
        <f t="shared" si="36"/>
        <v>-0.6154615774110368</v>
      </c>
      <c r="Z111" s="126">
        <f t="shared" si="37"/>
        <v>0.87388089375701306</v>
      </c>
    </row>
    <row r="112" spans="2:26" x14ac:dyDescent="0.3">
      <c r="B112" s="115" t="s">
        <v>60</v>
      </c>
      <c r="C112" s="69">
        <f t="shared" si="29"/>
        <v>642.45730800000001</v>
      </c>
      <c r="D112" s="143">
        <v>111.94104400000001</v>
      </c>
      <c r="E112" s="143">
        <v>97.311510999999996</v>
      </c>
      <c r="F112" s="143">
        <v>105.65304399999999</v>
      </c>
      <c r="G112" s="143">
        <v>74.055716000000004</v>
      </c>
      <c r="H112" s="143">
        <v>47.824095</v>
      </c>
      <c r="I112" s="143">
        <v>76.039089000000004</v>
      </c>
      <c r="J112" s="144">
        <v>129.63280900000001</v>
      </c>
      <c r="K112" s="69">
        <f t="shared" si="28"/>
        <v>617.62129599999992</v>
      </c>
      <c r="L112" s="16">
        <v>103.504048</v>
      </c>
      <c r="M112" s="16">
        <v>71.110256000000007</v>
      </c>
      <c r="N112" s="16">
        <v>49.503365000000002</v>
      </c>
      <c r="O112" s="16">
        <v>106.113713</v>
      </c>
      <c r="P112" s="16">
        <v>89.446826000000001</v>
      </c>
      <c r="Q112" s="16">
        <v>94.747568999999999</v>
      </c>
      <c r="R112" s="61">
        <v>103.195519</v>
      </c>
      <c r="S112" s="79">
        <f t="shared" si="30"/>
        <v>4.0212363402702511E-2</v>
      </c>
      <c r="T112" s="47">
        <f t="shared" si="31"/>
        <v>8.1513681474564281E-2</v>
      </c>
      <c r="U112" s="47">
        <f t="shared" si="32"/>
        <v>0.36845957916393934</v>
      </c>
      <c r="V112" s="47">
        <f t="shared" si="33"/>
        <v>1.1342598427399833</v>
      </c>
      <c r="W112" s="47">
        <f t="shared" si="34"/>
        <v>-0.30210984135481145</v>
      </c>
      <c r="X112" s="47">
        <f t="shared" si="35"/>
        <v>-0.46533491305773111</v>
      </c>
      <c r="Y112" s="47">
        <f t="shared" si="36"/>
        <v>-0.19745604238141445</v>
      </c>
      <c r="Z112" s="126">
        <f t="shared" si="37"/>
        <v>0.2561864144508057</v>
      </c>
    </row>
    <row r="113" spans="2:26" x14ac:dyDescent="0.3">
      <c r="B113" s="115" t="s">
        <v>43</v>
      </c>
      <c r="C113" s="69">
        <f t="shared" si="29"/>
        <v>481.80416199999996</v>
      </c>
      <c r="D113" s="143">
        <v>64.878054000000006</v>
      </c>
      <c r="E113" s="143">
        <v>61.346380000000003</v>
      </c>
      <c r="F113" s="143">
        <v>86.466175000000007</v>
      </c>
      <c r="G113" s="143">
        <v>106.749573</v>
      </c>
      <c r="H113" s="143">
        <v>50.028081999999998</v>
      </c>
      <c r="I113" s="143">
        <v>58.360550000000003</v>
      </c>
      <c r="J113" s="144">
        <v>53.975347999999997</v>
      </c>
      <c r="K113" s="69">
        <f t="shared" si="28"/>
        <v>500.14642799999996</v>
      </c>
      <c r="L113" s="16">
        <v>72.092119999999994</v>
      </c>
      <c r="M113" s="16">
        <v>72.511769999999999</v>
      </c>
      <c r="N113" s="16">
        <v>62.731279000000001</v>
      </c>
      <c r="O113" s="16">
        <v>88.891565999999997</v>
      </c>
      <c r="P113" s="16">
        <v>53.780462</v>
      </c>
      <c r="Q113" s="16">
        <v>75.473690000000005</v>
      </c>
      <c r="R113" s="61">
        <v>74.665541000000005</v>
      </c>
      <c r="S113" s="79">
        <f t="shared" si="30"/>
        <v>-3.6673791860011073E-2</v>
      </c>
      <c r="T113" s="47">
        <f t="shared" si="31"/>
        <v>-0.10006733052100547</v>
      </c>
      <c r="U113" s="47">
        <f t="shared" si="32"/>
        <v>-0.15398038139187609</v>
      </c>
      <c r="V113" s="47">
        <f t="shared" si="33"/>
        <v>0.3783582349723813</v>
      </c>
      <c r="W113" s="47">
        <f t="shared" si="34"/>
        <v>0.20089652824881044</v>
      </c>
      <c r="X113" s="47">
        <f t="shared" si="35"/>
        <v>-6.9772178602705237E-2</v>
      </c>
      <c r="Y113" s="47">
        <f t="shared" si="36"/>
        <v>-0.22674312068218738</v>
      </c>
      <c r="Z113" s="126">
        <f t="shared" si="37"/>
        <v>-0.27710497671208201</v>
      </c>
    </row>
    <row r="114" spans="2:26" x14ac:dyDescent="0.3">
      <c r="B114" s="115" t="s">
        <v>45</v>
      </c>
      <c r="C114" s="69">
        <f t="shared" si="29"/>
        <v>12.525596</v>
      </c>
      <c r="D114" s="143">
        <v>3.1935410000000002</v>
      </c>
      <c r="E114" s="143">
        <v>2.569334</v>
      </c>
      <c r="F114" s="143">
        <v>1.9344680000000001</v>
      </c>
      <c r="G114" s="143">
        <v>1.647769</v>
      </c>
      <c r="H114" s="143">
        <v>1.4464109999999999</v>
      </c>
      <c r="I114" s="143">
        <v>0.76231899999999997</v>
      </c>
      <c r="J114" s="144">
        <v>0.97175400000000001</v>
      </c>
      <c r="K114" s="69">
        <f t="shared" si="28"/>
        <v>25.190037000000004</v>
      </c>
      <c r="L114" s="16">
        <v>4.1989780000000003</v>
      </c>
      <c r="M114" s="16">
        <v>2.3680379999999999</v>
      </c>
      <c r="N114" s="16">
        <v>3.1609729999999998</v>
      </c>
      <c r="O114" s="16">
        <v>6.9701490000000002</v>
      </c>
      <c r="P114" s="16">
        <v>1.4740009999999999</v>
      </c>
      <c r="Q114" s="16">
        <v>2.054462</v>
      </c>
      <c r="R114" s="61">
        <v>4.9634359999999997</v>
      </c>
      <c r="S114" s="79">
        <f t="shared" si="30"/>
        <v>-0.50275595069590417</v>
      </c>
      <c r="T114" s="47">
        <f t="shared" si="31"/>
        <v>-0.23944802759147588</v>
      </c>
      <c r="U114" s="47">
        <f t="shared" si="32"/>
        <v>8.5005392649948996E-2</v>
      </c>
      <c r="V114" s="47">
        <f t="shared" si="33"/>
        <v>-0.38801501942598049</v>
      </c>
      <c r="W114" s="47">
        <f t="shared" si="34"/>
        <v>-0.76359630188680327</v>
      </c>
      <c r="X114" s="47">
        <f t="shared" si="35"/>
        <v>-1.8717762063933496E-2</v>
      </c>
      <c r="Y114" s="47">
        <f t="shared" si="36"/>
        <v>-0.62894470669206837</v>
      </c>
      <c r="Z114" s="126">
        <f t="shared" si="37"/>
        <v>-0.8042174815994404</v>
      </c>
    </row>
    <row r="115" spans="2:26" x14ac:dyDescent="0.3">
      <c r="B115" s="115" t="s">
        <v>55</v>
      </c>
      <c r="C115" s="69">
        <f t="shared" si="29"/>
        <v>305.12021899999996</v>
      </c>
      <c r="D115" s="143">
        <v>48.510193000000001</v>
      </c>
      <c r="E115" s="143">
        <v>55.649526999999999</v>
      </c>
      <c r="F115" s="143">
        <v>60.354534999999998</v>
      </c>
      <c r="G115" s="143">
        <v>55.413716000000001</v>
      </c>
      <c r="H115" s="143">
        <v>21.344118999999999</v>
      </c>
      <c r="I115" s="143">
        <v>31.487055999999999</v>
      </c>
      <c r="J115" s="144">
        <v>32.361072999999998</v>
      </c>
      <c r="K115" s="69">
        <f t="shared" si="28"/>
        <v>377.35044199999999</v>
      </c>
      <c r="L115" s="16">
        <v>55.443058000000001</v>
      </c>
      <c r="M115" s="16">
        <v>42.929743999999999</v>
      </c>
      <c r="N115" s="16">
        <v>49.140155999999998</v>
      </c>
      <c r="O115" s="16">
        <v>60.071719000000002</v>
      </c>
      <c r="P115" s="16">
        <v>70.157841000000005</v>
      </c>
      <c r="Q115" s="16">
        <v>38.153911999999998</v>
      </c>
      <c r="R115" s="61">
        <v>61.454011999999999</v>
      </c>
      <c r="S115" s="79">
        <f t="shared" si="30"/>
        <v>-0.19141417356548385</v>
      </c>
      <c r="T115" s="47">
        <f t="shared" si="31"/>
        <v>-0.12504478017788989</v>
      </c>
      <c r="U115" s="47">
        <f t="shared" si="32"/>
        <v>0.29629300840927453</v>
      </c>
      <c r="V115" s="47">
        <f t="shared" si="33"/>
        <v>0.22821211637993177</v>
      </c>
      <c r="W115" s="47">
        <f t="shared" si="34"/>
        <v>-7.7540697645093193E-2</v>
      </c>
      <c r="X115" s="47">
        <f t="shared" si="35"/>
        <v>-0.69577001378933545</v>
      </c>
      <c r="Y115" s="47">
        <f t="shared" si="36"/>
        <v>-0.17473584360104411</v>
      </c>
      <c r="Z115" s="126">
        <f t="shared" si="37"/>
        <v>-0.47340992155239603</v>
      </c>
    </row>
    <row r="116" spans="2:26" x14ac:dyDescent="0.3">
      <c r="B116" s="115" t="s">
        <v>44</v>
      </c>
      <c r="C116" s="69">
        <f t="shared" si="29"/>
        <v>91.541175999999993</v>
      </c>
      <c r="D116" s="143">
        <v>18.440602999999999</v>
      </c>
      <c r="E116" s="143">
        <v>30.232994000000001</v>
      </c>
      <c r="F116" s="143">
        <v>7.6043830000000003</v>
      </c>
      <c r="G116" s="143">
        <v>13.132379</v>
      </c>
      <c r="H116" s="143">
        <v>8.8793369999999996</v>
      </c>
      <c r="I116" s="143">
        <v>5.4186839999999998</v>
      </c>
      <c r="J116" s="144">
        <v>7.8327960000000001</v>
      </c>
      <c r="K116" s="69">
        <f t="shared" si="28"/>
        <v>123.33752200000001</v>
      </c>
      <c r="L116" s="16">
        <v>11.318142999999999</v>
      </c>
      <c r="M116" s="16">
        <v>11.10191</v>
      </c>
      <c r="N116" s="16">
        <v>6.6942620000000002</v>
      </c>
      <c r="O116" s="16">
        <v>49.978287000000002</v>
      </c>
      <c r="P116" s="16">
        <v>4.379931</v>
      </c>
      <c r="Q116" s="16">
        <v>29.129095</v>
      </c>
      <c r="R116" s="61">
        <v>10.735894</v>
      </c>
      <c r="S116" s="79">
        <f t="shared" si="30"/>
        <v>-0.25779945538390181</v>
      </c>
      <c r="T116" s="47">
        <f t="shared" si="31"/>
        <v>0.62929581292620185</v>
      </c>
      <c r="U116" s="47">
        <f t="shared" si="32"/>
        <v>1.7232245622600075</v>
      </c>
      <c r="V116" s="47">
        <f t="shared" si="33"/>
        <v>0.13595538985477407</v>
      </c>
      <c r="W116" s="47">
        <f t="shared" si="34"/>
        <v>-0.73723831310985111</v>
      </c>
      <c r="X116" s="47">
        <f t="shared" si="35"/>
        <v>1.027277826979466</v>
      </c>
      <c r="Y116" s="47">
        <f t="shared" si="36"/>
        <v>-0.81397691895336943</v>
      </c>
      <c r="Z116" s="126">
        <f t="shared" si="37"/>
        <v>-0.27041045673513542</v>
      </c>
    </row>
    <row r="117" spans="2:26" x14ac:dyDescent="0.3">
      <c r="B117" s="115" t="s">
        <v>98</v>
      </c>
      <c r="C117" s="69">
        <f t="shared" si="29"/>
        <v>275.393843</v>
      </c>
      <c r="D117" s="143">
        <v>25.11356</v>
      </c>
      <c r="E117" s="143">
        <v>36.400587000000002</v>
      </c>
      <c r="F117" s="143">
        <v>44.441834</v>
      </c>
      <c r="G117" s="143">
        <v>54.923242999999999</v>
      </c>
      <c r="H117" s="143">
        <v>21.465748999999999</v>
      </c>
      <c r="I117" s="143">
        <v>52.130749999999999</v>
      </c>
      <c r="J117" s="144">
        <v>40.918120000000002</v>
      </c>
      <c r="K117" s="69">
        <f t="shared" si="28"/>
        <v>272.80444400000005</v>
      </c>
      <c r="L117" s="16">
        <v>44.93618</v>
      </c>
      <c r="M117" s="16">
        <v>42.880585000000004</v>
      </c>
      <c r="N117" s="16">
        <v>51.787785</v>
      </c>
      <c r="O117" s="16">
        <v>29.971622</v>
      </c>
      <c r="P117" s="16">
        <v>28.427195999999999</v>
      </c>
      <c r="Q117" s="16">
        <v>40.201838000000002</v>
      </c>
      <c r="R117" s="61">
        <v>34.599238</v>
      </c>
      <c r="S117" s="79">
        <f t="shared" si="30"/>
        <v>9.4917771940692397E-3</v>
      </c>
      <c r="T117" s="47">
        <f t="shared" si="31"/>
        <v>-0.44112828460274101</v>
      </c>
      <c r="U117" s="47">
        <f t="shared" si="32"/>
        <v>-0.1511172946917585</v>
      </c>
      <c r="V117" s="47">
        <f t="shared" si="33"/>
        <v>-0.1418471749660658</v>
      </c>
      <c r="W117" s="47">
        <f t="shared" si="34"/>
        <v>0.83250819725405578</v>
      </c>
      <c r="X117" s="47">
        <f t="shared" si="35"/>
        <v>-0.24488686819480898</v>
      </c>
      <c r="Y117" s="47">
        <f t="shared" si="36"/>
        <v>0.29672553777267585</v>
      </c>
      <c r="Z117" s="126">
        <f t="shared" si="37"/>
        <v>0.1826306694962474</v>
      </c>
    </row>
    <row r="118" spans="2:26" x14ac:dyDescent="0.3">
      <c r="B118" s="115" t="s">
        <v>114</v>
      </c>
      <c r="C118" s="69">
        <f t="shared" si="29"/>
        <v>165.18113</v>
      </c>
      <c r="D118" s="143">
        <v>25.851775</v>
      </c>
      <c r="E118" s="143">
        <v>26.873372</v>
      </c>
      <c r="F118" s="143">
        <v>29.253958999999998</v>
      </c>
      <c r="G118" s="143">
        <v>20.035575000000001</v>
      </c>
      <c r="H118" s="143">
        <v>18.876764999999999</v>
      </c>
      <c r="I118" s="143">
        <v>13.441295</v>
      </c>
      <c r="J118" s="144">
        <v>30.848389000000001</v>
      </c>
      <c r="K118" s="69">
        <f t="shared" si="28"/>
        <v>159.12922200000003</v>
      </c>
      <c r="L118" s="16">
        <v>23.460003</v>
      </c>
      <c r="M118" s="16">
        <v>21.698197</v>
      </c>
      <c r="N118" s="16">
        <v>14.922411</v>
      </c>
      <c r="O118" s="16">
        <v>20.771438</v>
      </c>
      <c r="P118" s="16">
        <v>28.336312</v>
      </c>
      <c r="Q118" s="16">
        <v>26.780142000000001</v>
      </c>
      <c r="R118" s="61">
        <v>23.160719</v>
      </c>
      <c r="S118" s="79">
        <f t="shared" si="30"/>
        <v>3.8031405696183018E-2</v>
      </c>
      <c r="T118" s="47">
        <f t="shared" si="31"/>
        <v>0.10195105260642978</v>
      </c>
      <c r="U118" s="47">
        <f t="shared" si="32"/>
        <v>0.23850714416501972</v>
      </c>
      <c r="V118" s="47">
        <f t="shared" si="33"/>
        <v>0.96040432072270354</v>
      </c>
      <c r="W118" s="47">
        <f t="shared" si="34"/>
        <v>-3.5426675803572061E-2</v>
      </c>
      <c r="X118" s="47">
        <f t="shared" si="35"/>
        <v>-0.33383126922092055</v>
      </c>
      <c r="Y118" s="47">
        <f t="shared" si="36"/>
        <v>-0.49808723941792399</v>
      </c>
      <c r="Z118" s="126">
        <f t="shared" si="37"/>
        <v>0.33192708741036925</v>
      </c>
    </row>
    <row r="119" spans="2:26" x14ac:dyDescent="0.3">
      <c r="B119" s="115" t="s">
        <v>115</v>
      </c>
      <c r="C119" s="69">
        <f t="shared" si="29"/>
        <v>88.447412</v>
      </c>
      <c r="D119" s="143">
        <v>14.179326</v>
      </c>
      <c r="E119" s="143">
        <v>12.741265</v>
      </c>
      <c r="F119" s="143">
        <v>15.411213</v>
      </c>
      <c r="G119" s="143">
        <v>25.119422</v>
      </c>
      <c r="H119" s="143">
        <v>6.2928689999999996</v>
      </c>
      <c r="I119" s="143">
        <v>9.4335760000000004</v>
      </c>
      <c r="J119" s="144">
        <v>5.2697409999999998</v>
      </c>
      <c r="K119" s="69">
        <f t="shared" si="28"/>
        <v>72.229492000000008</v>
      </c>
      <c r="L119" s="16">
        <v>7.8986539999999996</v>
      </c>
      <c r="M119" s="16">
        <v>13.643560000000001</v>
      </c>
      <c r="N119" s="16">
        <v>10.751721999999999</v>
      </c>
      <c r="O119" s="16">
        <v>9.0296990000000008</v>
      </c>
      <c r="P119" s="16">
        <v>12.181893000000001</v>
      </c>
      <c r="Q119" s="16">
        <v>5.4195840000000004</v>
      </c>
      <c r="R119" s="61">
        <v>13.30438</v>
      </c>
      <c r="S119" s="79">
        <f t="shared" si="30"/>
        <v>0.22453321421670802</v>
      </c>
      <c r="T119" s="47">
        <f t="shared" si="31"/>
        <v>0.79515725084299183</v>
      </c>
      <c r="U119" s="47">
        <f t="shared" si="32"/>
        <v>-6.6133399200795084E-2</v>
      </c>
      <c r="V119" s="47">
        <f t="shared" si="33"/>
        <v>0.43337160317203161</v>
      </c>
      <c r="W119" s="47">
        <f t="shared" si="34"/>
        <v>1.7818670367639053</v>
      </c>
      <c r="X119" s="47">
        <f t="shared" si="35"/>
        <v>-0.48342437419208995</v>
      </c>
      <c r="Y119" s="47">
        <f t="shared" si="36"/>
        <v>0.74064577650240304</v>
      </c>
      <c r="Z119" s="126">
        <f t="shared" si="37"/>
        <v>-0.60390931407551496</v>
      </c>
    </row>
    <row r="120" spans="2:26" x14ac:dyDescent="0.3">
      <c r="B120" s="115" t="s">
        <v>48</v>
      </c>
      <c r="C120" s="69">
        <f t="shared" si="29"/>
        <v>248.65287000000001</v>
      </c>
      <c r="D120" s="143">
        <v>55.359073000000002</v>
      </c>
      <c r="E120" s="143">
        <v>43.262855999999999</v>
      </c>
      <c r="F120" s="143">
        <v>34.527914000000003</v>
      </c>
      <c r="G120" s="143">
        <v>43.393036000000002</v>
      </c>
      <c r="H120" s="143">
        <v>11.78679</v>
      </c>
      <c r="I120" s="143">
        <v>38.190863</v>
      </c>
      <c r="J120" s="144">
        <v>22.132338000000001</v>
      </c>
      <c r="K120" s="69">
        <f t="shared" si="28"/>
        <v>355.61595499999999</v>
      </c>
      <c r="L120" s="16">
        <v>62.153413999999998</v>
      </c>
      <c r="M120" s="16">
        <v>30.232240000000001</v>
      </c>
      <c r="N120" s="16">
        <v>44.07602</v>
      </c>
      <c r="O120" s="16">
        <v>55.283307999999998</v>
      </c>
      <c r="P120" s="16">
        <v>44.563523000000004</v>
      </c>
      <c r="Q120" s="16">
        <v>74.139864000000003</v>
      </c>
      <c r="R120" s="61">
        <v>45.167586</v>
      </c>
      <c r="S120" s="79">
        <f t="shared" si="30"/>
        <v>-0.3007825815914249</v>
      </c>
      <c r="T120" s="47">
        <f t="shared" si="31"/>
        <v>-0.10931565239521668</v>
      </c>
      <c r="U120" s="47">
        <f t="shared" si="32"/>
        <v>0.43101721870427068</v>
      </c>
      <c r="V120" s="47">
        <f t="shared" si="33"/>
        <v>-0.21662813475445375</v>
      </c>
      <c r="W120" s="47">
        <f t="shared" si="34"/>
        <v>-0.21507888059086477</v>
      </c>
      <c r="X120" s="47">
        <f t="shared" si="35"/>
        <v>-0.73550587551168256</v>
      </c>
      <c r="Y120" s="47">
        <f t="shared" si="36"/>
        <v>-0.48488085977605788</v>
      </c>
      <c r="Z120" s="126">
        <f t="shared" si="37"/>
        <v>-0.50999511021022914</v>
      </c>
    </row>
    <row r="121" spans="2:26" x14ac:dyDescent="0.3">
      <c r="B121" s="115" t="s">
        <v>73</v>
      </c>
      <c r="C121" s="69">
        <f t="shared" si="29"/>
        <v>3.6076060000000001</v>
      </c>
      <c r="D121" s="143">
        <v>0.198965</v>
      </c>
      <c r="E121" s="143">
        <v>0.275177</v>
      </c>
      <c r="F121" s="143">
        <v>2.3512879999999998</v>
      </c>
      <c r="G121" s="143">
        <v>2.8667999999999999E-2</v>
      </c>
      <c r="H121" s="143">
        <v>3.3506000000000001E-2</v>
      </c>
      <c r="I121" s="143">
        <v>0.27995399999999998</v>
      </c>
      <c r="J121" s="144">
        <v>0.44004799999999999</v>
      </c>
      <c r="K121" s="69">
        <f t="shared" si="28"/>
        <v>6.4055170000000006</v>
      </c>
      <c r="L121" s="16">
        <v>2.8395079999999999</v>
      </c>
      <c r="M121" s="16">
        <v>0.67876499999999995</v>
      </c>
      <c r="N121" s="16">
        <v>0.87968400000000002</v>
      </c>
      <c r="O121" s="16">
        <v>0.53883999999999999</v>
      </c>
      <c r="P121" s="16">
        <v>0.63497700000000001</v>
      </c>
      <c r="Q121" s="16">
        <v>0.589225</v>
      </c>
      <c r="R121" s="61">
        <v>0.24451800000000001</v>
      </c>
      <c r="S121" s="79">
        <f t="shared" si="30"/>
        <v>-0.43679706103348104</v>
      </c>
      <c r="T121" s="47">
        <f t="shared" si="31"/>
        <v>-0.92992976247997894</v>
      </c>
      <c r="U121" s="47">
        <f t="shared" si="32"/>
        <v>-0.59459164806670928</v>
      </c>
      <c r="V121" s="47">
        <f t="shared" si="33"/>
        <v>1.6728779880047835</v>
      </c>
      <c r="W121" s="47">
        <f t="shared" si="34"/>
        <v>-0.94679682280454314</v>
      </c>
      <c r="X121" s="47">
        <f t="shared" si="35"/>
        <v>-0.94723273441400235</v>
      </c>
      <c r="Y121" s="47">
        <f t="shared" si="36"/>
        <v>-0.52487759344902207</v>
      </c>
      <c r="Z121" s="126">
        <f t="shared" si="37"/>
        <v>0.79965483113717584</v>
      </c>
    </row>
    <row r="122" spans="2:26" x14ac:dyDescent="0.3">
      <c r="B122" s="115" t="s">
        <v>78</v>
      </c>
      <c r="C122" s="69">
        <f t="shared" si="29"/>
        <v>1.144946</v>
      </c>
      <c r="D122" s="143">
        <v>0.128696</v>
      </c>
      <c r="E122" s="143">
        <v>0.11633300000000001</v>
      </c>
      <c r="F122" s="143">
        <v>0.44565100000000002</v>
      </c>
      <c r="G122" s="143">
        <v>9.4688999999999995E-2</v>
      </c>
      <c r="H122" s="143">
        <v>0.21405299999999999</v>
      </c>
      <c r="I122" s="143">
        <v>3.5453999999999999E-2</v>
      </c>
      <c r="J122" s="144">
        <v>0.11007</v>
      </c>
      <c r="K122" s="69">
        <f t="shared" si="28"/>
        <v>2.7123710000000001</v>
      </c>
      <c r="L122" s="16">
        <v>0.12637200000000001</v>
      </c>
      <c r="M122" s="16">
        <v>6.1898000000000002E-2</v>
      </c>
      <c r="N122" s="16">
        <v>0.43806200000000001</v>
      </c>
      <c r="O122" s="16">
        <v>0.22844300000000001</v>
      </c>
      <c r="P122" s="16">
        <v>0.48017100000000001</v>
      </c>
      <c r="Q122" s="16">
        <v>0.47159600000000002</v>
      </c>
      <c r="R122" s="61">
        <v>0.905829</v>
      </c>
      <c r="S122" s="79">
        <f t="shared" si="30"/>
        <v>-0.57788001715104609</v>
      </c>
      <c r="T122" s="47">
        <f t="shared" si="31"/>
        <v>1.8390149716709381E-2</v>
      </c>
      <c r="U122" s="47">
        <f t="shared" si="32"/>
        <v>0.87943067627386995</v>
      </c>
      <c r="V122" s="47">
        <f t="shared" si="33"/>
        <v>1.7324031758061631E-2</v>
      </c>
      <c r="W122" s="47">
        <f t="shared" si="34"/>
        <v>-0.5855027293460513</v>
      </c>
      <c r="X122" s="47">
        <f t="shared" si="35"/>
        <v>-0.55421506088455996</v>
      </c>
      <c r="Y122" s="47">
        <f t="shared" si="36"/>
        <v>-0.92482124530318321</v>
      </c>
      <c r="Z122" s="126">
        <f t="shared" si="37"/>
        <v>-0.87848699920183615</v>
      </c>
    </row>
    <row r="123" spans="2:26" x14ac:dyDescent="0.3">
      <c r="B123" s="115" t="s">
        <v>105</v>
      </c>
      <c r="C123" s="69">
        <f t="shared" si="29"/>
        <v>368.80914300000006</v>
      </c>
      <c r="D123" s="143">
        <v>34.190164000000003</v>
      </c>
      <c r="E123" s="143">
        <v>50.701022000000002</v>
      </c>
      <c r="F123" s="143">
        <v>59.933172999999996</v>
      </c>
      <c r="G123" s="143">
        <v>65.989292000000006</v>
      </c>
      <c r="H123" s="143">
        <v>38.161368000000003</v>
      </c>
      <c r="I123" s="143">
        <v>52.275049000000003</v>
      </c>
      <c r="J123" s="144">
        <v>67.559075000000007</v>
      </c>
      <c r="K123" s="69">
        <f t="shared" si="28"/>
        <v>312.78588499999995</v>
      </c>
      <c r="L123" s="16">
        <v>25.132853999999998</v>
      </c>
      <c r="M123" s="16">
        <v>60.996290000000002</v>
      </c>
      <c r="N123" s="16">
        <v>32.305211999999997</v>
      </c>
      <c r="O123" s="16">
        <v>44.627768000000003</v>
      </c>
      <c r="P123" s="16">
        <v>55.488385000000001</v>
      </c>
      <c r="Q123" s="16">
        <v>60.937983000000003</v>
      </c>
      <c r="R123" s="61">
        <v>33.297393</v>
      </c>
      <c r="S123" s="79">
        <f t="shared" si="30"/>
        <v>0.17911056951946569</v>
      </c>
      <c r="T123" s="47">
        <f t="shared" si="31"/>
        <v>0.36037729738134816</v>
      </c>
      <c r="U123" s="47">
        <f t="shared" si="32"/>
        <v>-0.16878515070342803</v>
      </c>
      <c r="V123" s="47">
        <f t="shared" si="33"/>
        <v>0.85521683002730331</v>
      </c>
      <c r="W123" s="47">
        <f t="shared" si="34"/>
        <v>0.47865992312230365</v>
      </c>
      <c r="X123" s="47">
        <f t="shared" si="35"/>
        <v>-0.31226385485899433</v>
      </c>
      <c r="Y123" s="47">
        <f t="shared" si="36"/>
        <v>-0.14215984142435434</v>
      </c>
      <c r="Z123" s="126">
        <f t="shared" si="37"/>
        <v>1.0289598948482244</v>
      </c>
    </row>
    <row r="124" spans="2:26" x14ac:dyDescent="0.3">
      <c r="B124" s="115" t="s">
        <v>88</v>
      </c>
      <c r="C124" s="69">
        <f t="shared" si="29"/>
        <v>71.437706000000006</v>
      </c>
      <c r="D124" s="143">
        <v>6.8494529999999996</v>
      </c>
      <c r="E124" s="143">
        <v>7.0487840000000004</v>
      </c>
      <c r="F124" s="143">
        <v>5.3367300000000002</v>
      </c>
      <c r="G124" s="143">
        <v>17.789432999999999</v>
      </c>
      <c r="H124" s="143">
        <v>12.634302999999999</v>
      </c>
      <c r="I124" s="143">
        <v>7.8788169999999997</v>
      </c>
      <c r="J124" s="144">
        <v>13.900186</v>
      </c>
      <c r="K124" s="69">
        <f t="shared" si="28"/>
        <v>59.110261000000001</v>
      </c>
      <c r="L124" s="16">
        <v>5.9921110000000004</v>
      </c>
      <c r="M124" s="16">
        <v>6.5603100000000003</v>
      </c>
      <c r="N124" s="16">
        <v>7.6834069999999999</v>
      </c>
      <c r="O124" s="16">
        <v>13.897055</v>
      </c>
      <c r="P124" s="16">
        <v>8.3240020000000001</v>
      </c>
      <c r="Q124" s="16">
        <v>7.6917689999999999</v>
      </c>
      <c r="R124" s="61">
        <v>8.9616070000000008</v>
      </c>
      <c r="S124" s="79">
        <f t="shared" si="30"/>
        <v>0.20855000115800548</v>
      </c>
      <c r="T124" s="47">
        <f t="shared" si="31"/>
        <v>0.14307845765874472</v>
      </c>
      <c r="U124" s="47">
        <f t="shared" si="32"/>
        <v>7.4458981359112553E-2</v>
      </c>
      <c r="V124" s="47">
        <f t="shared" si="33"/>
        <v>-0.30542141005936552</v>
      </c>
      <c r="W124" s="47">
        <f t="shared" si="34"/>
        <v>0.28008653632010505</v>
      </c>
      <c r="X124" s="47">
        <f t="shared" si="35"/>
        <v>0.51781594958771016</v>
      </c>
      <c r="Y124" s="47">
        <f t="shared" si="36"/>
        <v>2.4317942985547347E-2</v>
      </c>
      <c r="Z124" s="126">
        <f t="shared" si="37"/>
        <v>0.55108185395766607</v>
      </c>
    </row>
    <row r="125" spans="2:26" x14ac:dyDescent="0.3">
      <c r="B125" s="115" t="s">
        <v>110</v>
      </c>
      <c r="C125" s="69">
        <f t="shared" si="29"/>
        <v>9.6086000000000005E-2</v>
      </c>
      <c r="D125" s="143">
        <v>2.5000000000000001E-2</v>
      </c>
      <c r="E125" s="143">
        <v>7.1999999999999998E-3</v>
      </c>
      <c r="F125" s="143">
        <v>5.5885999999999998E-2</v>
      </c>
      <c r="G125" s="143">
        <v>0</v>
      </c>
      <c r="H125" s="143">
        <v>0</v>
      </c>
      <c r="I125" s="143">
        <v>8.0000000000000002E-3</v>
      </c>
      <c r="J125" s="144">
        <v>0</v>
      </c>
      <c r="K125" s="69">
        <f t="shared" si="28"/>
        <v>0.259021</v>
      </c>
      <c r="L125" s="16">
        <v>0</v>
      </c>
      <c r="M125" s="16">
        <v>4.2999999999999997E-2</v>
      </c>
      <c r="N125" s="16">
        <v>1.317E-3</v>
      </c>
      <c r="O125" s="16">
        <v>0</v>
      </c>
      <c r="P125" s="16">
        <v>3.3702000000000003E-2</v>
      </c>
      <c r="Q125" s="16">
        <v>0.13108600000000001</v>
      </c>
      <c r="R125" s="61">
        <v>4.9916000000000002E-2</v>
      </c>
      <c r="S125" s="79">
        <f t="shared" si="30"/>
        <v>-0.6290416607147683</v>
      </c>
      <c r="T125" s="47" t="str">
        <f t="shared" si="31"/>
        <v>-</v>
      </c>
      <c r="U125" s="47">
        <f t="shared" si="32"/>
        <v>-0.83255813953488378</v>
      </c>
      <c r="V125" s="47">
        <f t="shared" si="33"/>
        <v>41.434320425208803</v>
      </c>
      <c r="W125" s="47" t="str">
        <f t="shared" si="34"/>
        <v>-</v>
      </c>
      <c r="X125" s="47">
        <f t="shared" si="35"/>
        <v>-1</v>
      </c>
      <c r="Y125" s="47">
        <f t="shared" si="36"/>
        <v>-0.93897136231176481</v>
      </c>
      <c r="Z125" s="126">
        <f t="shared" si="37"/>
        <v>-1</v>
      </c>
    </row>
    <row r="126" spans="2:26" x14ac:dyDescent="0.3">
      <c r="B126" s="115" t="s">
        <v>101</v>
      </c>
      <c r="C126" s="69">
        <f t="shared" si="29"/>
        <v>9.3904800000000002</v>
      </c>
      <c r="D126" s="143">
        <v>3.8447740000000001</v>
      </c>
      <c r="E126" s="143">
        <v>1.5438E-2</v>
      </c>
      <c r="F126" s="143">
        <v>5.2947000000000001E-2</v>
      </c>
      <c r="G126" s="143">
        <v>4.9629E-2</v>
      </c>
      <c r="H126" s="143">
        <v>0.54538500000000001</v>
      </c>
      <c r="I126" s="143">
        <v>0.34931699999999999</v>
      </c>
      <c r="J126" s="144">
        <v>4.5329899999999999</v>
      </c>
      <c r="K126" s="69">
        <f t="shared" si="28"/>
        <v>19.588163999999995</v>
      </c>
      <c r="L126" s="16">
        <v>0.40135100000000001</v>
      </c>
      <c r="M126" s="16">
        <v>0.210065</v>
      </c>
      <c r="N126" s="16">
        <v>10.610588999999999</v>
      </c>
      <c r="O126" s="16">
        <v>0.55726200000000004</v>
      </c>
      <c r="P126" s="16">
        <v>7.2674329999999996</v>
      </c>
      <c r="Q126" s="16">
        <v>0.515907</v>
      </c>
      <c r="R126" s="61">
        <v>2.5557E-2</v>
      </c>
      <c r="S126" s="79">
        <f t="shared" si="30"/>
        <v>-0.52060438129882913</v>
      </c>
      <c r="T126" s="47">
        <f t="shared" si="31"/>
        <v>8.5795799686558656</v>
      </c>
      <c r="U126" s="47">
        <f t="shared" si="32"/>
        <v>-0.92650846166662704</v>
      </c>
      <c r="V126" s="47">
        <f t="shared" si="33"/>
        <v>-0.99500998483684555</v>
      </c>
      <c r="W126" s="47">
        <f t="shared" si="34"/>
        <v>-0.91094135254153341</v>
      </c>
      <c r="X126" s="47">
        <f t="shared" si="35"/>
        <v>-0.92495493250505367</v>
      </c>
      <c r="Y126" s="47">
        <f t="shared" si="36"/>
        <v>-0.32290703557036449</v>
      </c>
      <c r="Z126" s="126">
        <f t="shared" si="37"/>
        <v>176.3678444261846</v>
      </c>
    </row>
    <row r="127" spans="2:26" x14ac:dyDescent="0.3">
      <c r="B127" s="115" t="s">
        <v>53</v>
      </c>
      <c r="C127" s="69">
        <f t="shared" si="29"/>
        <v>197.991221</v>
      </c>
      <c r="D127" s="143">
        <v>33.808435000000003</v>
      </c>
      <c r="E127" s="143">
        <v>38.494168999999999</v>
      </c>
      <c r="F127" s="143">
        <v>22.448785000000001</v>
      </c>
      <c r="G127" s="143">
        <v>63.712839000000002</v>
      </c>
      <c r="H127" s="143">
        <v>10.647767</v>
      </c>
      <c r="I127" s="143">
        <v>16.632382</v>
      </c>
      <c r="J127" s="144">
        <v>12.246843999999999</v>
      </c>
      <c r="K127" s="69">
        <f t="shared" si="28"/>
        <v>264.487842</v>
      </c>
      <c r="L127" s="16">
        <v>47.718736999999997</v>
      </c>
      <c r="M127" s="16">
        <v>29.548618000000001</v>
      </c>
      <c r="N127" s="16">
        <v>23.349201999999998</v>
      </c>
      <c r="O127" s="16">
        <v>41.978945000000003</v>
      </c>
      <c r="P127" s="16">
        <v>56.259673999999997</v>
      </c>
      <c r="Q127" s="16">
        <v>27.061471000000001</v>
      </c>
      <c r="R127" s="61">
        <v>38.571195000000003</v>
      </c>
      <c r="S127" s="79">
        <f t="shared" si="30"/>
        <v>-0.25141655093544901</v>
      </c>
      <c r="T127" s="47">
        <f t="shared" si="31"/>
        <v>-0.29150608072464268</v>
      </c>
      <c r="U127" s="47">
        <f t="shared" si="32"/>
        <v>0.30274008077129011</v>
      </c>
      <c r="V127" s="47">
        <f t="shared" si="33"/>
        <v>-3.85630738044066E-2</v>
      </c>
      <c r="W127" s="47">
        <f t="shared" si="34"/>
        <v>0.51773321125626182</v>
      </c>
      <c r="X127" s="47">
        <f t="shared" si="35"/>
        <v>-0.81073891398659725</v>
      </c>
      <c r="Y127" s="47">
        <f t="shared" si="36"/>
        <v>-0.38538514776229282</v>
      </c>
      <c r="Z127" s="126">
        <f t="shared" si="37"/>
        <v>-0.68248730691387705</v>
      </c>
    </row>
    <row r="128" spans="2:26" x14ac:dyDescent="0.3">
      <c r="B128" s="115" t="s">
        <v>67</v>
      </c>
      <c r="C128" s="69">
        <f t="shared" si="29"/>
        <v>18.271499000000002</v>
      </c>
      <c r="D128" s="143">
        <v>0.67516299999999996</v>
      </c>
      <c r="E128" s="143">
        <v>5.3817729999999999</v>
      </c>
      <c r="F128" s="143">
        <v>10.333162</v>
      </c>
      <c r="G128" s="143">
        <v>0.28317500000000001</v>
      </c>
      <c r="H128" s="143">
        <v>0.561859</v>
      </c>
      <c r="I128" s="143">
        <v>0.13997599999999999</v>
      </c>
      <c r="J128" s="144">
        <v>0.89639100000000005</v>
      </c>
      <c r="K128" s="69">
        <f t="shared" si="28"/>
        <v>14.735358</v>
      </c>
      <c r="L128" s="16">
        <v>0.29523300000000002</v>
      </c>
      <c r="M128" s="16">
        <v>1.290586</v>
      </c>
      <c r="N128" s="16">
        <v>5.2561260000000001</v>
      </c>
      <c r="O128" s="16">
        <v>1.9386570000000001</v>
      </c>
      <c r="P128" s="16">
        <v>3.5448650000000002</v>
      </c>
      <c r="Q128" s="16">
        <v>0.98818899999999998</v>
      </c>
      <c r="R128" s="61">
        <v>1.421702</v>
      </c>
      <c r="S128" s="79">
        <f t="shared" si="30"/>
        <v>0.239976592356969</v>
      </c>
      <c r="T128" s="47">
        <f t="shared" si="31"/>
        <v>1.2868818865099767</v>
      </c>
      <c r="U128" s="47">
        <f t="shared" si="32"/>
        <v>3.170022764852555</v>
      </c>
      <c r="V128" s="47">
        <f t="shared" si="33"/>
        <v>0.96592737693122266</v>
      </c>
      <c r="W128" s="47">
        <f t="shared" si="34"/>
        <v>-0.85393238721444797</v>
      </c>
      <c r="X128" s="47">
        <f t="shared" si="35"/>
        <v>-0.84150059311144432</v>
      </c>
      <c r="Y128" s="47">
        <f t="shared" si="36"/>
        <v>-0.85835098346571359</v>
      </c>
      <c r="Z128" s="126">
        <f t="shared" si="37"/>
        <v>-0.36949445101716105</v>
      </c>
    </row>
    <row r="129" spans="1:26" x14ac:dyDescent="0.3">
      <c r="B129" s="115" t="s">
        <v>106</v>
      </c>
      <c r="C129" s="69">
        <f t="shared" si="29"/>
        <v>2.8312590000000002</v>
      </c>
      <c r="D129" s="143">
        <v>0.239367</v>
      </c>
      <c r="E129" s="143">
        <v>0.46188000000000001</v>
      </c>
      <c r="F129" s="143">
        <v>0.81374299999999999</v>
      </c>
      <c r="G129" s="143">
        <v>0</v>
      </c>
      <c r="H129" s="143">
        <v>0</v>
      </c>
      <c r="I129" s="143">
        <v>0.18526000000000001</v>
      </c>
      <c r="J129" s="144">
        <v>1.1310089999999999</v>
      </c>
      <c r="K129" s="69">
        <f t="shared" si="28"/>
        <v>7.8996700000000004</v>
      </c>
      <c r="L129" s="16">
        <v>1.0758289999999999</v>
      </c>
      <c r="M129" s="16">
        <v>4.9362000000000003E-2</v>
      </c>
      <c r="N129" s="16">
        <v>0.80878499999999998</v>
      </c>
      <c r="O129" s="16">
        <v>1.9311160000000001</v>
      </c>
      <c r="P129" s="16">
        <v>1.142952</v>
      </c>
      <c r="Q129" s="16">
        <v>2.787779</v>
      </c>
      <c r="R129" s="61">
        <v>0.10384699999999999</v>
      </c>
      <c r="S129" s="79">
        <f t="shared" si="30"/>
        <v>-0.64159781357955459</v>
      </c>
      <c r="T129" s="47">
        <f t="shared" si="31"/>
        <v>-0.77750460342675276</v>
      </c>
      <c r="U129" s="47">
        <f t="shared" si="32"/>
        <v>8.3569952595113648</v>
      </c>
      <c r="V129" s="47">
        <f t="shared" si="33"/>
        <v>6.1301829287141452E-3</v>
      </c>
      <c r="W129" s="47">
        <f t="shared" si="34"/>
        <v>-1</v>
      </c>
      <c r="X129" s="47">
        <f t="shared" si="35"/>
        <v>-1</v>
      </c>
      <c r="Y129" s="47">
        <f t="shared" si="36"/>
        <v>-0.93354566484646018</v>
      </c>
      <c r="Z129" s="126">
        <f t="shared" si="37"/>
        <v>9.8911090354078599</v>
      </c>
    </row>
    <row r="130" spans="1:26" x14ac:dyDescent="0.3">
      <c r="B130" s="115" t="s">
        <v>108</v>
      </c>
      <c r="C130" s="69">
        <f t="shared" si="29"/>
        <v>9.1452969999999993</v>
      </c>
      <c r="D130" s="143">
        <v>0.02</v>
      </c>
      <c r="E130" s="143">
        <v>1.354344</v>
      </c>
      <c r="F130" s="143">
        <v>0.53753799999999996</v>
      </c>
      <c r="G130" s="143">
        <v>0</v>
      </c>
      <c r="H130" s="143">
        <v>0.69440199999999996</v>
      </c>
      <c r="I130" s="143">
        <v>0.19084200000000001</v>
      </c>
      <c r="J130" s="144">
        <v>6.3481709999999998</v>
      </c>
      <c r="K130" s="69">
        <f t="shared" si="28"/>
        <v>1.0460339999999999</v>
      </c>
      <c r="L130" s="16">
        <v>3.4896999999999997E-2</v>
      </c>
      <c r="M130" s="16">
        <v>5.5868000000000001E-2</v>
      </c>
      <c r="N130" s="16">
        <v>0.118988</v>
      </c>
      <c r="O130" s="16">
        <v>6.2035E-2</v>
      </c>
      <c r="P130" s="16">
        <v>0.49259199999999997</v>
      </c>
      <c r="Q130" s="16">
        <v>0.22695499999999999</v>
      </c>
      <c r="R130" s="61">
        <v>5.4698999999999998E-2</v>
      </c>
      <c r="S130" s="79">
        <f t="shared" si="30"/>
        <v>7.742829582977226</v>
      </c>
      <c r="T130" s="47">
        <f t="shared" si="31"/>
        <v>-0.42688483250709219</v>
      </c>
      <c r="U130" s="47">
        <f t="shared" si="32"/>
        <v>23.241855802964128</v>
      </c>
      <c r="V130" s="47">
        <f t="shared" si="33"/>
        <v>3.5175816048677175</v>
      </c>
      <c r="W130" s="47">
        <f t="shared" si="34"/>
        <v>-1</v>
      </c>
      <c r="X130" s="47">
        <f t="shared" si="35"/>
        <v>0.40968996654432055</v>
      </c>
      <c r="Y130" s="47">
        <f t="shared" si="36"/>
        <v>-0.15911964926967892</v>
      </c>
      <c r="Z130" s="126">
        <f t="shared" si="37"/>
        <v>115.05643613228762</v>
      </c>
    </row>
    <row r="131" spans="1:26" x14ac:dyDescent="0.3">
      <c r="B131" s="115" t="s">
        <v>109</v>
      </c>
      <c r="C131" s="69">
        <f t="shared" si="29"/>
        <v>48.328448000000002</v>
      </c>
      <c r="D131" s="143">
        <v>3.4627279999999998</v>
      </c>
      <c r="E131" s="143">
        <v>12.815529</v>
      </c>
      <c r="F131" s="143">
        <v>7.1044460000000003</v>
      </c>
      <c r="G131" s="143">
        <v>2.6840440000000001</v>
      </c>
      <c r="H131" s="143">
        <v>8.4623360000000005</v>
      </c>
      <c r="I131" s="143">
        <v>7.4688090000000003</v>
      </c>
      <c r="J131" s="144">
        <v>6.3305559999999996</v>
      </c>
      <c r="K131" s="69">
        <f t="shared" si="28"/>
        <v>47.969994999999997</v>
      </c>
      <c r="L131" s="16">
        <v>7.2811450000000004</v>
      </c>
      <c r="M131" s="16">
        <v>4.7043359999999996</v>
      </c>
      <c r="N131" s="16">
        <v>6.2684759999999997</v>
      </c>
      <c r="O131" s="16">
        <v>6.2284449999999998</v>
      </c>
      <c r="P131" s="16">
        <v>13.870362999999999</v>
      </c>
      <c r="Q131" s="16">
        <v>5.2530869999999998</v>
      </c>
      <c r="R131" s="61">
        <v>4.3641430000000003</v>
      </c>
      <c r="S131" s="79">
        <f t="shared" si="30"/>
        <v>7.4724418878926446E-3</v>
      </c>
      <c r="T131" s="47">
        <f t="shared" si="31"/>
        <v>-0.52442534793634799</v>
      </c>
      <c r="U131" s="47">
        <f t="shared" si="32"/>
        <v>1.7241950830042754</v>
      </c>
      <c r="V131" s="47">
        <f t="shared" si="33"/>
        <v>0.13336096365368566</v>
      </c>
      <c r="W131" s="47">
        <f t="shared" si="34"/>
        <v>-0.56906675743303503</v>
      </c>
      <c r="X131" s="47">
        <f t="shared" si="35"/>
        <v>-0.38989801492578091</v>
      </c>
      <c r="Y131" s="47">
        <f t="shared" si="36"/>
        <v>0.42179427068312414</v>
      </c>
      <c r="Z131" s="126">
        <f t="shared" si="37"/>
        <v>0.45058399782041958</v>
      </c>
    </row>
    <row r="132" spans="1:26" x14ac:dyDescent="0.3">
      <c r="B132" s="115" t="s">
        <v>107</v>
      </c>
      <c r="C132" s="69">
        <f t="shared" si="29"/>
        <v>9.7631270000000008</v>
      </c>
      <c r="D132" s="143">
        <v>0.35077999999999998</v>
      </c>
      <c r="E132" s="143">
        <v>2.8493819999999999</v>
      </c>
      <c r="F132" s="143">
        <v>3.3741159999999999</v>
      </c>
      <c r="G132" s="143">
        <v>0.198072</v>
      </c>
      <c r="H132" s="143">
        <v>0.50909000000000004</v>
      </c>
      <c r="I132" s="143">
        <v>1.5848999999999999E-2</v>
      </c>
      <c r="J132" s="144">
        <v>2.4658380000000002</v>
      </c>
      <c r="K132" s="69">
        <f t="shared" si="28"/>
        <v>22.990400999999999</v>
      </c>
      <c r="L132" s="16">
        <v>4.0352350000000001</v>
      </c>
      <c r="M132" s="16">
        <v>8.1503599999999992</v>
      </c>
      <c r="N132" s="16">
        <v>2.44095</v>
      </c>
      <c r="O132" s="16">
        <v>1.747933</v>
      </c>
      <c r="P132" s="16">
        <v>3.7022189999999999</v>
      </c>
      <c r="Q132" s="16">
        <v>1.5437639999999999</v>
      </c>
      <c r="R132" s="61">
        <v>1.3699399999999999</v>
      </c>
      <c r="S132" s="79">
        <f t="shared" si="30"/>
        <v>-0.57533898604030431</v>
      </c>
      <c r="T132" s="47">
        <f t="shared" si="31"/>
        <v>-0.91307073813544937</v>
      </c>
      <c r="U132" s="47">
        <f t="shared" si="32"/>
        <v>-0.65039801922859852</v>
      </c>
      <c r="V132" s="47">
        <f t="shared" si="33"/>
        <v>0.38229623712079319</v>
      </c>
      <c r="W132" s="47">
        <f t="shared" si="34"/>
        <v>-0.88668215543730799</v>
      </c>
      <c r="X132" s="47">
        <f t="shared" si="35"/>
        <v>-0.86249057659744066</v>
      </c>
      <c r="Y132" s="47">
        <f t="shared" si="36"/>
        <v>-0.98973353440033585</v>
      </c>
      <c r="Z132" s="126">
        <f t="shared" si="37"/>
        <v>0.79996058221527977</v>
      </c>
    </row>
    <row r="133" spans="1:26" x14ac:dyDescent="0.3">
      <c r="B133" s="115" t="s">
        <v>74</v>
      </c>
      <c r="C133" s="69">
        <f t="shared" si="29"/>
        <v>265.726561</v>
      </c>
      <c r="D133" s="143">
        <v>57.021206999999997</v>
      </c>
      <c r="E133" s="143">
        <v>31.801537</v>
      </c>
      <c r="F133" s="143">
        <v>34.207662999999997</v>
      </c>
      <c r="G133" s="143">
        <v>31.622700999999999</v>
      </c>
      <c r="H133" s="143">
        <v>33.473604000000002</v>
      </c>
      <c r="I133" s="143">
        <v>27.730266</v>
      </c>
      <c r="J133" s="144">
        <v>49.869582999999999</v>
      </c>
      <c r="K133" s="69">
        <f t="shared" si="28"/>
        <v>223.55946</v>
      </c>
      <c r="L133" s="16">
        <v>31.837562999999999</v>
      </c>
      <c r="M133" s="16">
        <v>34.036141999999998</v>
      </c>
      <c r="N133" s="16">
        <v>36.603906000000002</v>
      </c>
      <c r="O133" s="16">
        <v>24.148986000000001</v>
      </c>
      <c r="P133" s="16">
        <v>29.331232</v>
      </c>
      <c r="Q133" s="16">
        <v>39.983882000000001</v>
      </c>
      <c r="R133" s="61">
        <v>27.617749</v>
      </c>
      <c r="S133" s="79">
        <f t="shared" si="30"/>
        <v>0.18861693886718101</v>
      </c>
      <c r="T133" s="47">
        <f t="shared" si="31"/>
        <v>0.79100413558663396</v>
      </c>
      <c r="U133" s="47">
        <f t="shared" si="32"/>
        <v>-6.565388638935632E-2</v>
      </c>
      <c r="V133" s="47">
        <f t="shared" si="33"/>
        <v>-6.5464133800365643E-2</v>
      </c>
      <c r="W133" s="47">
        <f t="shared" si="34"/>
        <v>0.30948359488054678</v>
      </c>
      <c r="X133" s="47">
        <f t="shared" si="35"/>
        <v>0.14122734428611805</v>
      </c>
      <c r="Y133" s="47">
        <f t="shared" si="36"/>
        <v>-0.30646388962432414</v>
      </c>
      <c r="Z133" s="126">
        <f t="shared" si="37"/>
        <v>0.80570773526835948</v>
      </c>
    </row>
    <row r="134" spans="1:26" x14ac:dyDescent="0.3">
      <c r="B134" s="115" t="s">
        <v>119</v>
      </c>
      <c r="C134" s="69">
        <f t="shared" si="29"/>
        <v>29.394630999999997</v>
      </c>
      <c r="D134" s="143">
        <v>4.2247950000000003</v>
      </c>
      <c r="E134" s="143">
        <v>8.2578200000000006</v>
      </c>
      <c r="F134" s="143">
        <v>2.7293609999999999</v>
      </c>
      <c r="G134" s="143">
        <v>3.0811489999999999</v>
      </c>
      <c r="H134" s="143">
        <v>1.085734</v>
      </c>
      <c r="I134" s="143">
        <v>1.770775</v>
      </c>
      <c r="J134" s="144">
        <v>8.2449969999999997</v>
      </c>
      <c r="K134" s="69">
        <f t="shared" si="28"/>
        <v>40.482821000000001</v>
      </c>
      <c r="L134" s="16">
        <v>1.8321750000000001</v>
      </c>
      <c r="M134" s="16">
        <v>4.3065360000000004</v>
      </c>
      <c r="N134" s="16">
        <v>10.797852000000001</v>
      </c>
      <c r="O134" s="16">
        <v>4.544295</v>
      </c>
      <c r="P134" s="16">
        <v>5.4109990000000003</v>
      </c>
      <c r="Q134" s="16">
        <v>10.052966</v>
      </c>
      <c r="R134" s="61">
        <v>3.537998</v>
      </c>
      <c r="S134" s="79">
        <f t="shared" si="30"/>
        <v>-0.27389864950369947</v>
      </c>
      <c r="T134" s="47">
        <f t="shared" si="31"/>
        <v>1.3058905399320482</v>
      </c>
      <c r="U134" s="47">
        <f t="shared" si="32"/>
        <v>0.91750864267708421</v>
      </c>
      <c r="V134" s="47">
        <f t="shared" si="33"/>
        <v>-0.7472311159663978</v>
      </c>
      <c r="W134" s="47">
        <f t="shared" si="34"/>
        <v>-0.32197425563261184</v>
      </c>
      <c r="X134" s="47">
        <f t="shared" si="35"/>
        <v>-0.79934684889056529</v>
      </c>
      <c r="Y134" s="47">
        <f t="shared" si="36"/>
        <v>-0.82385546713278446</v>
      </c>
      <c r="Z134" s="126">
        <f t="shared" si="37"/>
        <v>1.3304131319463717</v>
      </c>
    </row>
    <row r="135" spans="1:26" x14ac:dyDescent="0.3">
      <c r="B135" s="115" t="s">
        <v>126</v>
      </c>
      <c r="C135" s="69">
        <f t="shared" si="29"/>
        <v>58.060431000000001</v>
      </c>
      <c r="D135" s="143">
        <v>5.7020879999999998</v>
      </c>
      <c r="E135" s="143">
        <v>4.9245999999999999</v>
      </c>
      <c r="F135" s="143">
        <v>8.5241679999999995</v>
      </c>
      <c r="G135" s="143">
        <v>6.6761999999999997</v>
      </c>
      <c r="H135" s="143">
        <v>10.793575000000001</v>
      </c>
      <c r="I135" s="143">
        <v>9.3941579999999991</v>
      </c>
      <c r="J135" s="144">
        <v>12.045642000000001</v>
      </c>
      <c r="K135" s="69">
        <f t="shared" si="28"/>
        <v>63.845790999999998</v>
      </c>
      <c r="L135" s="16">
        <v>7.8505520000000004</v>
      </c>
      <c r="M135" s="16">
        <v>8.2007320000000004</v>
      </c>
      <c r="N135" s="16">
        <v>15.159577000000001</v>
      </c>
      <c r="O135" s="16">
        <v>10.856840999999999</v>
      </c>
      <c r="P135" s="16">
        <v>5.9875429999999996</v>
      </c>
      <c r="Q135" s="16">
        <v>5.5377939999999999</v>
      </c>
      <c r="R135" s="61">
        <v>10.252751999999999</v>
      </c>
      <c r="S135" s="79">
        <f t="shared" si="30"/>
        <v>-9.0614587263865176E-2</v>
      </c>
      <c r="T135" s="47">
        <f t="shared" si="31"/>
        <v>-0.27367043744185127</v>
      </c>
      <c r="U135" s="47">
        <f t="shared" si="32"/>
        <v>-0.39949263065784868</v>
      </c>
      <c r="V135" s="47">
        <f t="shared" si="33"/>
        <v>-0.43770409952731537</v>
      </c>
      <c r="W135" s="47">
        <f t="shared" si="34"/>
        <v>-0.38506974542594852</v>
      </c>
      <c r="X135" s="47">
        <f t="shared" si="35"/>
        <v>0.8026718137974127</v>
      </c>
      <c r="Y135" s="47">
        <f t="shared" si="36"/>
        <v>0.69637187659923772</v>
      </c>
      <c r="Z135" s="126">
        <f t="shared" si="37"/>
        <v>0.17486914732746883</v>
      </c>
    </row>
    <row r="136" spans="1:26" x14ac:dyDescent="0.3">
      <c r="B136" s="115" t="s">
        <v>37</v>
      </c>
      <c r="C136" s="69">
        <f t="shared" ref="C136:C143" si="38">SUM(D136:J136)</f>
        <v>19.719993999999996</v>
      </c>
      <c r="D136" s="143">
        <v>7.8907939999999996</v>
      </c>
      <c r="E136" s="143">
        <v>4.5590089999999996</v>
      </c>
      <c r="F136" s="143">
        <v>4.198448</v>
      </c>
      <c r="G136" s="143">
        <v>0.46007300000000001</v>
      </c>
      <c r="H136" s="143">
        <v>0.99567499999999998</v>
      </c>
      <c r="I136" s="143">
        <v>0.98402900000000004</v>
      </c>
      <c r="J136" s="144">
        <v>0.63196600000000003</v>
      </c>
      <c r="K136" s="69">
        <f t="shared" si="28"/>
        <v>22.354897999999999</v>
      </c>
      <c r="L136" s="16">
        <v>4.6706029999999998</v>
      </c>
      <c r="M136" s="16">
        <v>3.6919179999999998</v>
      </c>
      <c r="N136" s="16">
        <v>2.4116330000000001</v>
      </c>
      <c r="O136" s="16">
        <v>1.989676</v>
      </c>
      <c r="P136" s="16">
        <v>2.266686</v>
      </c>
      <c r="Q136" s="16">
        <v>2.5860829999999999</v>
      </c>
      <c r="R136" s="61">
        <v>4.7382989999999996</v>
      </c>
      <c r="S136" s="79">
        <f t="shared" ref="S136:S144" si="39">IF(ISERROR(C136/K136-1),"-",(C136/K136-1))</f>
        <v>-0.11786696588819157</v>
      </c>
      <c r="T136" s="47">
        <f t="shared" ref="T136:T144" si="40">IF(ISERROR(D136/L136-1),"-",(D136/L136-1))</f>
        <v>0.68945936959317677</v>
      </c>
      <c r="U136" s="47">
        <f t="shared" ref="U136:U144" si="41">IF(ISERROR(E136/M136-1),"-",(E136/M136-1))</f>
        <v>0.23486193355323715</v>
      </c>
      <c r="V136" s="47">
        <f t="shared" ref="V136:V144" si="42">IF(ISERROR(F136/N136-1),"-",(F136/N136-1))</f>
        <v>0.74091497338110712</v>
      </c>
      <c r="W136" s="47">
        <f t="shared" ref="W136:W144" si="43">IF(ISERROR(G136/O136-1),"-",(G136/O136-1))</f>
        <v>-0.7687698901730734</v>
      </c>
      <c r="X136" s="47">
        <f t="shared" ref="X136:X144" si="44">IF(ISERROR(H136/P136-1),"-",(H136/P136-1))</f>
        <v>-0.56073536431601023</v>
      </c>
      <c r="Y136" s="47">
        <f t="shared" ref="Y136:Y144" si="45">IF(ISERROR(I136/Q136-1),"-",(I136/Q136-1))</f>
        <v>-0.61949055772765216</v>
      </c>
      <c r="Z136" s="126">
        <f t="shared" ref="Z136:Z144" si="46">IF(ISERROR(J136/R136-1),"-",(J136/R136-1))</f>
        <v>-0.86662597695924215</v>
      </c>
    </row>
    <row r="137" spans="1:26" x14ac:dyDescent="0.3">
      <c r="B137" s="115" t="s">
        <v>151</v>
      </c>
      <c r="C137" s="69">
        <f t="shared" si="38"/>
        <v>596.4653320000001</v>
      </c>
      <c r="D137" s="143">
        <v>60.423467000000002</v>
      </c>
      <c r="E137" s="143">
        <v>95.456396999999996</v>
      </c>
      <c r="F137" s="143">
        <v>137.29746599999999</v>
      </c>
      <c r="G137" s="143">
        <v>2.0223279999999999</v>
      </c>
      <c r="H137" s="143">
        <v>119.504717</v>
      </c>
      <c r="I137" s="143">
        <v>98.506467999999998</v>
      </c>
      <c r="J137" s="144">
        <v>83.254489000000007</v>
      </c>
      <c r="K137" s="69">
        <f t="shared" ref="K137:K143" si="47">SUM(L137:R137)</f>
        <v>643.40420300000005</v>
      </c>
      <c r="L137" s="16">
        <v>132.23060699999999</v>
      </c>
      <c r="M137" s="16">
        <v>102.15311199999999</v>
      </c>
      <c r="N137" s="16">
        <v>101.008826</v>
      </c>
      <c r="O137" s="16">
        <v>77.820665000000005</v>
      </c>
      <c r="P137" s="16">
        <v>58.012462999999997</v>
      </c>
      <c r="Q137" s="16">
        <v>75.250307000000006</v>
      </c>
      <c r="R137" s="61">
        <v>96.928223000000003</v>
      </c>
      <c r="S137" s="79">
        <f t="shared" si="39"/>
        <v>-7.2953939034184345E-2</v>
      </c>
      <c r="T137" s="47">
        <f t="shared" si="40"/>
        <v>-0.54304477328762468</v>
      </c>
      <c r="U137" s="47">
        <f t="shared" si="41"/>
        <v>-6.5555663150036914E-2</v>
      </c>
      <c r="V137" s="47">
        <f t="shared" si="42"/>
        <v>0.35926207082141492</v>
      </c>
      <c r="W137" s="47">
        <f t="shared" si="43"/>
        <v>-0.97401296943427562</v>
      </c>
      <c r="X137" s="47">
        <f t="shared" si="44"/>
        <v>1.0599835073370354</v>
      </c>
      <c r="Y137" s="47">
        <f t="shared" si="45"/>
        <v>0.3090507125771591</v>
      </c>
      <c r="Z137" s="126">
        <f t="shared" si="46"/>
        <v>-0.14107071786511549</v>
      </c>
    </row>
    <row r="138" spans="1:26" x14ac:dyDescent="0.3">
      <c r="B138" s="115" t="s">
        <v>96</v>
      </c>
      <c r="C138" s="69">
        <f t="shared" si="38"/>
        <v>368.18841099999997</v>
      </c>
      <c r="D138" s="143">
        <v>112.19959799999999</v>
      </c>
      <c r="E138" s="143">
        <v>1.8064E-2</v>
      </c>
      <c r="F138" s="143">
        <v>2.349E-3</v>
      </c>
      <c r="G138" s="143">
        <v>124.05099800000001</v>
      </c>
      <c r="H138" s="143">
        <v>0</v>
      </c>
      <c r="I138" s="143">
        <v>131.91740200000001</v>
      </c>
      <c r="J138" s="144">
        <v>0</v>
      </c>
      <c r="K138" s="69">
        <f t="shared" si="47"/>
        <v>360.51896099999999</v>
      </c>
      <c r="L138" s="16">
        <v>123.95837</v>
      </c>
      <c r="M138" s="16">
        <v>2.3440000000000002E-3</v>
      </c>
      <c r="N138" s="16">
        <v>0</v>
      </c>
      <c r="O138" s="16">
        <v>7.0100000000000002E-4</v>
      </c>
      <c r="P138" s="16">
        <v>5.6449999999999998E-3</v>
      </c>
      <c r="Q138" s="16">
        <v>236.55114</v>
      </c>
      <c r="R138" s="61">
        <v>7.6099999999999996E-4</v>
      </c>
      <c r="S138" s="79">
        <f t="shared" si="39"/>
        <v>2.1273360986968859E-2</v>
      </c>
      <c r="T138" s="47">
        <f t="shared" si="40"/>
        <v>-9.486065362105045E-2</v>
      </c>
      <c r="U138" s="47">
        <f t="shared" si="41"/>
        <v>6.7064846416382249</v>
      </c>
      <c r="V138" s="47" t="str">
        <f t="shared" si="42"/>
        <v>-</v>
      </c>
      <c r="W138" s="47">
        <f t="shared" si="43"/>
        <v>176961.90727532096</v>
      </c>
      <c r="X138" s="47">
        <f t="shared" si="44"/>
        <v>-1</v>
      </c>
      <c r="Y138" s="47">
        <f t="shared" si="45"/>
        <v>-0.44233030540457341</v>
      </c>
      <c r="Z138" s="126">
        <f t="shared" si="46"/>
        <v>-1</v>
      </c>
    </row>
    <row r="139" spans="1:26" x14ac:dyDescent="0.3">
      <c r="B139" s="115" t="s">
        <v>80</v>
      </c>
      <c r="C139" s="69">
        <f t="shared" si="38"/>
        <v>48.781742000000001</v>
      </c>
      <c r="D139" s="143">
        <v>9.4968170000000001</v>
      </c>
      <c r="E139" s="143">
        <v>12.79355</v>
      </c>
      <c r="F139" s="143">
        <v>12.642446</v>
      </c>
      <c r="G139" s="143">
        <v>2.5027849999999998</v>
      </c>
      <c r="H139" s="143">
        <v>2.284173</v>
      </c>
      <c r="I139" s="143">
        <v>5.4422639999999998</v>
      </c>
      <c r="J139" s="144">
        <v>3.619707</v>
      </c>
      <c r="K139" s="69">
        <f t="shared" si="47"/>
        <v>91.164200999999991</v>
      </c>
      <c r="L139" s="16">
        <v>12.447981</v>
      </c>
      <c r="M139" s="16">
        <v>7.5186840000000004</v>
      </c>
      <c r="N139" s="16">
        <v>19.169623000000001</v>
      </c>
      <c r="O139" s="16">
        <v>9.2777759999999994</v>
      </c>
      <c r="P139" s="16">
        <v>19.100809000000002</v>
      </c>
      <c r="Q139" s="16">
        <v>12.467547</v>
      </c>
      <c r="R139" s="61">
        <v>11.181781000000001</v>
      </c>
      <c r="S139" s="79">
        <f t="shared" si="39"/>
        <v>-0.46490243467389125</v>
      </c>
      <c r="T139" s="47">
        <f t="shared" si="40"/>
        <v>-0.23707973204650623</v>
      </c>
      <c r="U139" s="47">
        <f t="shared" si="41"/>
        <v>0.70156772115971355</v>
      </c>
      <c r="V139" s="47">
        <f t="shared" si="42"/>
        <v>-0.34049584595377813</v>
      </c>
      <c r="W139" s="47">
        <f t="shared" si="43"/>
        <v>-0.73023869082418025</v>
      </c>
      <c r="X139" s="47">
        <f t="shared" si="44"/>
        <v>-0.88041485572679146</v>
      </c>
      <c r="Y139" s="47">
        <f t="shared" si="45"/>
        <v>-0.56348558381211644</v>
      </c>
      <c r="Z139" s="126">
        <f t="shared" si="46"/>
        <v>-0.67628528943645028</v>
      </c>
    </row>
    <row r="140" spans="1:26" x14ac:dyDescent="0.3">
      <c r="B140" s="115" t="s">
        <v>123</v>
      </c>
      <c r="C140" s="69">
        <f t="shared" si="38"/>
        <v>3.025604</v>
      </c>
      <c r="D140" s="143">
        <v>0.65931399999999996</v>
      </c>
      <c r="E140" s="143">
        <v>0.342196</v>
      </c>
      <c r="F140" s="143">
        <v>1.1311530000000001</v>
      </c>
      <c r="G140" s="143">
        <v>5.4000000000000003E-3</v>
      </c>
      <c r="H140" s="143">
        <v>0.100782</v>
      </c>
      <c r="I140" s="143">
        <v>0</v>
      </c>
      <c r="J140" s="144">
        <v>0.78675899999999999</v>
      </c>
      <c r="K140" s="69">
        <f t="shared" si="47"/>
        <v>2.9633680000000004</v>
      </c>
      <c r="L140" s="16">
        <v>0.111583</v>
      </c>
      <c r="M140" s="16">
        <v>0.59076700000000004</v>
      </c>
      <c r="N140" s="16">
        <v>0.56540500000000005</v>
      </c>
      <c r="O140" s="16">
        <v>0.189389</v>
      </c>
      <c r="P140" s="16">
        <v>1.282796</v>
      </c>
      <c r="Q140" s="16">
        <v>0.17034199999999999</v>
      </c>
      <c r="R140" s="61">
        <v>5.3086000000000001E-2</v>
      </c>
      <c r="S140" s="79">
        <f t="shared" si="39"/>
        <v>2.1001779056802672E-2</v>
      </c>
      <c r="T140" s="47">
        <f t="shared" si="40"/>
        <v>4.908731616823351</v>
      </c>
      <c r="U140" s="47">
        <f t="shared" si="41"/>
        <v>-0.42075979193150603</v>
      </c>
      <c r="V140" s="47">
        <f t="shared" si="42"/>
        <v>1.0006066447944395</v>
      </c>
      <c r="W140" s="47">
        <f t="shared" si="43"/>
        <v>-0.97148725638764655</v>
      </c>
      <c r="X140" s="47">
        <f t="shared" si="44"/>
        <v>-0.92143567644426705</v>
      </c>
      <c r="Y140" s="47">
        <f t="shared" si="45"/>
        <v>-1</v>
      </c>
      <c r="Z140" s="126">
        <f t="shared" si="46"/>
        <v>13.820461138529932</v>
      </c>
    </row>
    <row r="141" spans="1:26" x14ac:dyDescent="0.3">
      <c r="B141" s="115" t="s">
        <v>62</v>
      </c>
      <c r="C141" s="69">
        <f t="shared" si="38"/>
        <v>241.10447499999998</v>
      </c>
      <c r="D141" s="143">
        <v>38.907404999999997</v>
      </c>
      <c r="E141" s="143">
        <v>53.099589999999999</v>
      </c>
      <c r="F141" s="143">
        <v>49.751756</v>
      </c>
      <c r="G141" s="143">
        <v>17.430102000000002</v>
      </c>
      <c r="H141" s="143">
        <v>20.301406</v>
      </c>
      <c r="I141" s="143">
        <v>29.153787000000001</v>
      </c>
      <c r="J141" s="144">
        <v>32.460428999999998</v>
      </c>
      <c r="K141" s="69">
        <f t="shared" si="47"/>
        <v>333.53591799999998</v>
      </c>
      <c r="L141" s="16">
        <v>49.387124999999997</v>
      </c>
      <c r="M141" s="16">
        <v>52.481813000000002</v>
      </c>
      <c r="N141" s="16">
        <v>56.167310999999998</v>
      </c>
      <c r="O141" s="16">
        <v>48.128999</v>
      </c>
      <c r="P141" s="16">
        <v>47.085842</v>
      </c>
      <c r="Q141" s="16">
        <v>36.653461</v>
      </c>
      <c r="R141" s="61">
        <v>43.631366999999997</v>
      </c>
      <c r="S141" s="79">
        <f t="shared" si="39"/>
        <v>-0.27712590462296183</v>
      </c>
      <c r="T141" s="47">
        <f t="shared" si="40"/>
        <v>-0.21219538493078915</v>
      </c>
      <c r="U141" s="47">
        <f t="shared" si="41"/>
        <v>1.1771258740623125E-2</v>
      </c>
      <c r="V141" s="47">
        <f t="shared" si="42"/>
        <v>-0.11422222082164479</v>
      </c>
      <c r="W141" s="47">
        <f t="shared" si="43"/>
        <v>-0.63784615591111704</v>
      </c>
      <c r="X141" s="47">
        <f t="shared" si="44"/>
        <v>-0.56884266824834517</v>
      </c>
      <c r="Y141" s="47">
        <f t="shared" si="45"/>
        <v>-0.2046102549497304</v>
      </c>
      <c r="Z141" s="126">
        <f t="shared" si="46"/>
        <v>-0.2560299795328439</v>
      </c>
    </row>
    <row r="142" spans="1:26" x14ac:dyDescent="0.3">
      <c r="B142" s="115" t="s">
        <v>63</v>
      </c>
      <c r="C142" s="69">
        <f t="shared" si="38"/>
        <v>38.120339000000008</v>
      </c>
      <c r="D142" s="143">
        <v>9.8599770000000007</v>
      </c>
      <c r="E142" s="143">
        <v>3.2583639999999998</v>
      </c>
      <c r="F142" s="143">
        <v>2.8274319999999999</v>
      </c>
      <c r="G142" s="143">
        <v>13.460887</v>
      </c>
      <c r="H142" s="143">
        <v>7.4294079999999996</v>
      </c>
      <c r="I142" s="143">
        <v>0.88178699999999999</v>
      </c>
      <c r="J142" s="144">
        <v>0.40248400000000001</v>
      </c>
      <c r="K142" s="69">
        <f t="shared" si="47"/>
        <v>38.978013000000004</v>
      </c>
      <c r="L142" s="16">
        <v>5.5961889999999999</v>
      </c>
      <c r="M142" s="16">
        <v>6.0321470000000001</v>
      </c>
      <c r="N142" s="16">
        <v>16.264030000000002</v>
      </c>
      <c r="O142" s="16">
        <v>5.1950200000000004</v>
      </c>
      <c r="P142" s="16">
        <v>3.0640130000000001</v>
      </c>
      <c r="Q142" s="16">
        <v>0.63647100000000001</v>
      </c>
      <c r="R142" s="61">
        <v>2.190143</v>
      </c>
      <c r="S142" s="79">
        <f t="shared" si="39"/>
        <v>-2.2004046229857743E-2</v>
      </c>
      <c r="T142" s="47">
        <f t="shared" si="40"/>
        <v>0.76190922072145906</v>
      </c>
      <c r="U142" s="47">
        <f t="shared" si="41"/>
        <v>-0.45983345565020217</v>
      </c>
      <c r="V142" s="47">
        <f t="shared" si="42"/>
        <v>-0.82615428033519367</v>
      </c>
      <c r="W142" s="47">
        <f t="shared" si="43"/>
        <v>1.5911136049524348</v>
      </c>
      <c r="X142" s="47">
        <f t="shared" si="44"/>
        <v>1.42473122666255</v>
      </c>
      <c r="Y142" s="47">
        <f t="shared" si="45"/>
        <v>0.38543154362099763</v>
      </c>
      <c r="Z142" s="126">
        <f t="shared" si="46"/>
        <v>-0.8162293512341432</v>
      </c>
    </row>
    <row r="143" spans="1:26" x14ac:dyDescent="0.3">
      <c r="B143" s="115" t="s">
        <v>50</v>
      </c>
      <c r="C143" s="69">
        <f t="shared" si="38"/>
        <v>192.44581199999999</v>
      </c>
      <c r="D143" s="143">
        <v>12.754918</v>
      </c>
      <c r="E143" s="143">
        <v>30.650842999999998</v>
      </c>
      <c r="F143" s="143">
        <v>34.621054000000001</v>
      </c>
      <c r="G143" s="143">
        <v>39.944023000000001</v>
      </c>
      <c r="H143" s="143">
        <v>23.913011000000001</v>
      </c>
      <c r="I143" s="143">
        <v>18.224516000000001</v>
      </c>
      <c r="J143" s="144">
        <v>32.337446999999997</v>
      </c>
      <c r="K143" s="69">
        <f t="shared" si="47"/>
        <v>177.87280700000002</v>
      </c>
      <c r="L143" s="17">
        <v>19.085854999999999</v>
      </c>
      <c r="M143" s="16">
        <v>27.985543</v>
      </c>
      <c r="N143" s="16">
        <v>22.737092000000001</v>
      </c>
      <c r="O143" s="16">
        <v>26.69333</v>
      </c>
      <c r="P143" s="16">
        <v>25.893628</v>
      </c>
      <c r="Q143" s="16">
        <v>34.130158000000002</v>
      </c>
      <c r="R143" s="61">
        <v>21.347200999999998</v>
      </c>
      <c r="S143" s="79">
        <f t="shared" si="39"/>
        <v>8.1929358656829265E-2</v>
      </c>
      <c r="T143" s="47">
        <f t="shared" si="40"/>
        <v>-0.33170832535403838</v>
      </c>
      <c r="U143" s="47">
        <f t="shared" si="41"/>
        <v>9.5238459371683293E-2</v>
      </c>
      <c r="V143" s="47">
        <f t="shared" si="42"/>
        <v>0.5226685101155415</v>
      </c>
      <c r="W143" s="47">
        <f t="shared" si="43"/>
        <v>0.49640464490567493</v>
      </c>
      <c r="X143" s="47">
        <f t="shared" si="44"/>
        <v>-7.6490517280931036E-2</v>
      </c>
      <c r="Y143" s="47">
        <f t="shared" si="45"/>
        <v>-0.46602895890490748</v>
      </c>
      <c r="Z143" s="126">
        <f t="shared" si="46"/>
        <v>0.51483311559206291</v>
      </c>
    </row>
    <row r="144" spans="1:26" x14ac:dyDescent="0.3">
      <c r="A144" s="10"/>
      <c r="B144" s="114" t="s">
        <v>13</v>
      </c>
      <c r="C144" s="105">
        <f t="shared" ref="C144:J144" si="48">SUM(C8:C143)</f>
        <v>39935.59165699999</v>
      </c>
      <c r="D144" s="66">
        <f t="shared" si="48"/>
        <v>6211.4129429999994</v>
      </c>
      <c r="E144" s="71">
        <f t="shared" si="48"/>
        <v>5185.5117660000014</v>
      </c>
      <c r="F144" s="71">
        <f t="shared" si="48"/>
        <v>7026.8447400000014</v>
      </c>
      <c r="G144" s="71">
        <f t="shared" si="48"/>
        <v>4975.8831599999976</v>
      </c>
      <c r="H144" s="75">
        <f t="shared" si="48"/>
        <v>4532.2291129999985</v>
      </c>
      <c r="I144" s="66">
        <f t="shared" si="48"/>
        <v>5520.5300899999984</v>
      </c>
      <c r="J144" s="107">
        <f t="shared" si="48"/>
        <v>6483.1798449999987</v>
      </c>
      <c r="K144" s="65">
        <f t="shared" ref="K144:R144" si="49">SUM(K8:K143)</f>
        <v>43762.630123999988</v>
      </c>
      <c r="L144" s="71">
        <f t="shared" si="49"/>
        <v>6522.1309620000029</v>
      </c>
      <c r="M144" s="71">
        <f t="shared" si="49"/>
        <v>5421.4717879999971</v>
      </c>
      <c r="N144" s="71">
        <f t="shared" si="49"/>
        <v>5466.9043170000041</v>
      </c>
      <c r="O144" s="75">
        <f t="shared" si="49"/>
        <v>6128.3386570000002</v>
      </c>
      <c r="P144" s="66">
        <f t="shared" si="49"/>
        <v>6388.0001639999937</v>
      </c>
      <c r="Q144" s="71">
        <f t="shared" si="49"/>
        <v>6877.8889599999993</v>
      </c>
      <c r="R144" s="107">
        <f t="shared" si="49"/>
        <v>6957.895276000002</v>
      </c>
      <c r="S144" s="116">
        <f t="shared" si="39"/>
        <v>-8.7449919169762191E-2</v>
      </c>
      <c r="T144" s="72">
        <f t="shared" si="40"/>
        <v>-4.7640567294699343E-2</v>
      </c>
      <c r="U144" s="72">
        <f t="shared" si="41"/>
        <v>-4.3523240777951555E-2</v>
      </c>
      <c r="V144" s="72">
        <f t="shared" si="42"/>
        <v>0.28534255083798943</v>
      </c>
      <c r="W144" s="73">
        <f t="shared" si="43"/>
        <v>-0.1880534940221732</v>
      </c>
      <c r="X144" s="73">
        <f t="shared" si="44"/>
        <v>-0.29050892350603219</v>
      </c>
      <c r="Y144" s="74">
        <f t="shared" si="45"/>
        <v>-0.19735108808735424</v>
      </c>
      <c r="Z144" s="72">
        <f t="shared" si="46"/>
        <v>-6.8226872088381074E-2</v>
      </c>
    </row>
    <row r="145" spans="2:4" x14ac:dyDescent="0.3">
      <c r="B145" s="22" t="s">
        <v>291</v>
      </c>
      <c r="D145" s="145"/>
    </row>
    <row r="146" spans="2:4" x14ac:dyDescent="0.3">
      <c r="D146" s="145"/>
    </row>
    <row r="147" spans="2:4" x14ac:dyDescent="0.3">
      <c r="D147" s="145"/>
    </row>
    <row r="148" spans="2:4" x14ac:dyDescent="0.3">
      <c r="D148" s="145"/>
    </row>
    <row r="149" spans="2:4" x14ac:dyDescent="0.3">
      <c r="D149" s="145"/>
    </row>
    <row r="150" spans="2:4" x14ac:dyDescent="0.3">
      <c r="D150" s="145"/>
    </row>
    <row r="151" spans="2:4" x14ac:dyDescent="0.3">
      <c r="D151" s="145"/>
    </row>
    <row r="152" spans="2:4" x14ac:dyDescent="0.3">
      <c r="D152" s="145"/>
    </row>
    <row r="153" spans="2:4" x14ac:dyDescent="0.3">
      <c r="D153" s="145"/>
    </row>
    <row r="154" spans="2:4" x14ac:dyDescent="0.3">
      <c r="D154" s="145"/>
    </row>
    <row r="155" spans="2:4" x14ac:dyDescent="0.3">
      <c r="D155" s="145"/>
    </row>
    <row r="156" spans="2:4" x14ac:dyDescent="0.3">
      <c r="D156" s="145"/>
    </row>
    <row r="157" spans="2:4" x14ac:dyDescent="0.3">
      <c r="D157" s="145"/>
    </row>
    <row r="158" spans="2:4" x14ac:dyDescent="0.3">
      <c r="D158" s="145"/>
    </row>
    <row r="159" spans="2:4" x14ac:dyDescent="0.3">
      <c r="D159" s="145"/>
    </row>
    <row r="160" spans="2:4" x14ac:dyDescent="0.3">
      <c r="D160" s="145"/>
    </row>
    <row r="161" spans="4:4" x14ac:dyDescent="0.3">
      <c r="D161" s="145"/>
    </row>
    <row r="162" spans="4:4" x14ac:dyDescent="0.3">
      <c r="D162" s="145"/>
    </row>
    <row r="163" spans="4:4" x14ac:dyDescent="0.3">
      <c r="D163" s="145"/>
    </row>
    <row r="164" spans="4:4" x14ac:dyDescent="0.3">
      <c r="D164" s="145"/>
    </row>
    <row r="165" spans="4:4" x14ac:dyDescent="0.3">
      <c r="D165" s="145"/>
    </row>
    <row r="166" spans="4:4" x14ac:dyDescent="0.3">
      <c r="D166" s="145"/>
    </row>
    <row r="167" spans="4:4" x14ac:dyDescent="0.3">
      <c r="D167" s="145"/>
    </row>
    <row r="169" spans="4:4" x14ac:dyDescent="0.3">
      <c r="D169" s="145"/>
    </row>
    <row r="170" spans="4:4" x14ac:dyDescent="0.3">
      <c r="D170" s="145"/>
    </row>
    <row r="171" spans="4:4" x14ac:dyDescent="0.3">
      <c r="D171" s="145"/>
    </row>
    <row r="172" spans="4:4" x14ac:dyDescent="0.3">
      <c r="D172" s="145"/>
    </row>
    <row r="173" spans="4:4" x14ac:dyDescent="0.3">
      <c r="D173" s="145"/>
    </row>
    <row r="174" spans="4:4" x14ac:dyDescent="0.3">
      <c r="D174" s="145"/>
    </row>
    <row r="175" spans="4:4" x14ac:dyDescent="0.3">
      <c r="D175" s="145"/>
    </row>
    <row r="176" spans="4:4" x14ac:dyDescent="0.3">
      <c r="D176" s="145"/>
    </row>
    <row r="177" spans="4:4" x14ac:dyDescent="0.3">
      <c r="D177" s="145"/>
    </row>
    <row r="178" spans="4:4" x14ac:dyDescent="0.3">
      <c r="D178" s="145"/>
    </row>
    <row r="179" spans="4:4" x14ac:dyDescent="0.3">
      <c r="D179" s="145"/>
    </row>
    <row r="180" spans="4:4" x14ac:dyDescent="0.3">
      <c r="D180" s="145"/>
    </row>
    <row r="181" spans="4:4" x14ac:dyDescent="0.3">
      <c r="D181" s="145"/>
    </row>
    <row r="182" spans="4:4" x14ac:dyDescent="0.3">
      <c r="D182" s="145"/>
    </row>
    <row r="183" spans="4:4" x14ac:dyDescent="0.3">
      <c r="D183" s="145"/>
    </row>
    <row r="184" spans="4:4" x14ac:dyDescent="0.3">
      <c r="D184" s="145"/>
    </row>
    <row r="185" spans="4:4" x14ac:dyDescent="0.3">
      <c r="D185" s="145"/>
    </row>
    <row r="186" spans="4:4" x14ac:dyDescent="0.3">
      <c r="D186" s="145"/>
    </row>
    <row r="187" spans="4:4" x14ac:dyDescent="0.3">
      <c r="D187" s="145"/>
    </row>
    <row r="188" spans="4:4" x14ac:dyDescent="0.3">
      <c r="D188" s="145"/>
    </row>
    <row r="189" spans="4:4" x14ac:dyDescent="0.3">
      <c r="D189" s="145"/>
    </row>
    <row r="190" spans="4:4" x14ac:dyDescent="0.3">
      <c r="D190" s="145"/>
    </row>
    <row r="191" spans="4:4" x14ac:dyDescent="0.3">
      <c r="D191" s="145"/>
    </row>
    <row r="192" spans="4:4" x14ac:dyDescent="0.3">
      <c r="D192" s="145"/>
    </row>
    <row r="193" spans="4:4" x14ac:dyDescent="0.3">
      <c r="D193" s="145"/>
    </row>
    <row r="194" spans="4:4" x14ac:dyDescent="0.3">
      <c r="D194" s="145"/>
    </row>
    <row r="195" spans="4:4" x14ac:dyDescent="0.3">
      <c r="D195" s="145"/>
    </row>
    <row r="196" spans="4:4" x14ac:dyDescent="0.3">
      <c r="D196" s="145"/>
    </row>
    <row r="197" spans="4:4" x14ac:dyDescent="0.3">
      <c r="D197" s="145"/>
    </row>
    <row r="198" spans="4:4" x14ac:dyDescent="0.3">
      <c r="D198" s="145"/>
    </row>
    <row r="199" spans="4:4" x14ac:dyDescent="0.3">
      <c r="D199" s="145"/>
    </row>
    <row r="200" spans="4:4" x14ac:dyDescent="0.3">
      <c r="D200" s="145"/>
    </row>
    <row r="201" spans="4:4" x14ac:dyDescent="0.3">
      <c r="D201" s="145"/>
    </row>
    <row r="202" spans="4:4" x14ac:dyDescent="0.3">
      <c r="D202" s="145"/>
    </row>
    <row r="203" spans="4:4" x14ac:dyDescent="0.3">
      <c r="D203" s="145"/>
    </row>
    <row r="204" spans="4:4" x14ac:dyDescent="0.3">
      <c r="D204" s="145"/>
    </row>
    <row r="205" spans="4:4" x14ac:dyDescent="0.3">
      <c r="D205" s="145"/>
    </row>
    <row r="206" spans="4:4" x14ac:dyDescent="0.3">
      <c r="D206" s="145"/>
    </row>
    <row r="207" spans="4:4" x14ac:dyDescent="0.3">
      <c r="D207" s="145"/>
    </row>
    <row r="208" spans="4:4" x14ac:dyDescent="0.3">
      <c r="D208" s="145"/>
    </row>
    <row r="209" spans="4:4" x14ac:dyDescent="0.3">
      <c r="D209" s="145"/>
    </row>
    <row r="210" spans="4:4" x14ac:dyDescent="0.3">
      <c r="D210" s="145"/>
    </row>
    <row r="211" spans="4:4" x14ac:dyDescent="0.3">
      <c r="D211" s="145"/>
    </row>
    <row r="212" spans="4:4" x14ac:dyDescent="0.3">
      <c r="D212" s="145"/>
    </row>
    <row r="213" spans="4:4" x14ac:dyDescent="0.3">
      <c r="D213" s="145"/>
    </row>
    <row r="214" spans="4:4" x14ac:dyDescent="0.3">
      <c r="D214" s="145"/>
    </row>
    <row r="215" spans="4:4" x14ac:dyDescent="0.3">
      <c r="D215" s="145"/>
    </row>
    <row r="216" spans="4:4" x14ac:dyDescent="0.3">
      <c r="D216" s="145"/>
    </row>
    <row r="217" spans="4:4" x14ac:dyDescent="0.3">
      <c r="D217" s="145"/>
    </row>
    <row r="218" spans="4:4" x14ac:dyDescent="0.3">
      <c r="D218" s="145"/>
    </row>
    <row r="219" spans="4:4" x14ac:dyDescent="0.3">
      <c r="D219" s="145"/>
    </row>
    <row r="220" spans="4:4" x14ac:dyDescent="0.3">
      <c r="D220" s="145"/>
    </row>
    <row r="221" spans="4:4" x14ac:dyDescent="0.3">
      <c r="D221" s="145"/>
    </row>
    <row r="222" spans="4:4" x14ac:dyDescent="0.3">
      <c r="D222" s="145"/>
    </row>
    <row r="223" spans="4:4" x14ac:dyDescent="0.3">
      <c r="D223" s="145"/>
    </row>
    <row r="224" spans="4:4" x14ac:dyDescent="0.3">
      <c r="D224" s="145"/>
    </row>
    <row r="225" spans="4:4" x14ac:dyDescent="0.3">
      <c r="D225" s="145"/>
    </row>
    <row r="226" spans="4:4" x14ac:dyDescent="0.3">
      <c r="D226" s="145"/>
    </row>
    <row r="227" spans="4:4" x14ac:dyDescent="0.3">
      <c r="D227" s="145"/>
    </row>
    <row r="228" spans="4:4" x14ac:dyDescent="0.3">
      <c r="D228" s="145"/>
    </row>
    <row r="229" spans="4:4" x14ac:dyDescent="0.3">
      <c r="D229" s="145"/>
    </row>
    <row r="230" spans="4:4" x14ac:dyDescent="0.3">
      <c r="D230" s="145"/>
    </row>
    <row r="231" spans="4:4" x14ac:dyDescent="0.3">
      <c r="D231" s="145"/>
    </row>
    <row r="232" spans="4:4" x14ac:dyDescent="0.3">
      <c r="D232" s="145"/>
    </row>
    <row r="233" spans="4:4" x14ac:dyDescent="0.3">
      <c r="D233" s="145"/>
    </row>
    <row r="234" spans="4:4" x14ac:dyDescent="0.3">
      <c r="D234" s="145"/>
    </row>
    <row r="235" spans="4:4" x14ac:dyDescent="0.3">
      <c r="D235" s="145"/>
    </row>
    <row r="236" spans="4:4" x14ac:dyDescent="0.3">
      <c r="D236" s="145"/>
    </row>
    <row r="237" spans="4:4" x14ac:dyDescent="0.3">
      <c r="D237" s="145"/>
    </row>
    <row r="238" spans="4:4" x14ac:dyDescent="0.3">
      <c r="D238" s="145"/>
    </row>
    <row r="239" spans="4:4" x14ac:dyDescent="0.3">
      <c r="D239" s="145"/>
    </row>
    <row r="240" spans="4:4" x14ac:dyDescent="0.3">
      <c r="D240" s="145"/>
    </row>
    <row r="241" spans="4:4" x14ac:dyDescent="0.3">
      <c r="D241" s="145"/>
    </row>
    <row r="242" spans="4:4" x14ac:dyDescent="0.3">
      <c r="D242" s="145"/>
    </row>
    <row r="243" spans="4:4" x14ac:dyDescent="0.3">
      <c r="D243" s="145"/>
    </row>
    <row r="244" spans="4:4" x14ac:dyDescent="0.3">
      <c r="D244" s="145"/>
    </row>
    <row r="245" spans="4:4" x14ac:dyDescent="0.3">
      <c r="D245" s="145"/>
    </row>
    <row r="246" spans="4:4" x14ac:dyDescent="0.3">
      <c r="D246" s="145"/>
    </row>
    <row r="247" spans="4:4" x14ac:dyDescent="0.3">
      <c r="D247" s="145"/>
    </row>
    <row r="248" spans="4:4" x14ac:dyDescent="0.3">
      <c r="D248" s="145"/>
    </row>
    <row r="249" spans="4:4" x14ac:dyDescent="0.3">
      <c r="D249" s="145"/>
    </row>
    <row r="250" spans="4:4" x14ac:dyDescent="0.3">
      <c r="D250" s="145"/>
    </row>
    <row r="251" spans="4:4" x14ac:dyDescent="0.3">
      <c r="D251" s="145"/>
    </row>
    <row r="252" spans="4:4" x14ac:dyDescent="0.3">
      <c r="D252" s="145"/>
    </row>
    <row r="253" spans="4:4" x14ac:dyDescent="0.3">
      <c r="D253" s="145"/>
    </row>
    <row r="254" spans="4:4" x14ac:dyDescent="0.3">
      <c r="D254" s="145"/>
    </row>
    <row r="255" spans="4:4" x14ac:dyDescent="0.3">
      <c r="D255" s="145"/>
    </row>
    <row r="256" spans="4:4" x14ac:dyDescent="0.3">
      <c r="D256" s="145"/>
    </row>
    <row r="257" spans="4:4" x14ac:dyDescent="0.3">
      <c r="D257" s="145"/>
    </row>
    <row r="258" spans="4:4" x14ac:dyDescent="0.3">
      <c r="D258" s="145"/>
    </row>
    <row r="259" spans="4:4" x14ac:dyDescent="0.3">
      <c r="D259" s="145"/>
    </row>
    <row r="260" spans="4:4" x14ac:dyDescent="0.3">
      <c r="D260" s="145"/>
    </row>
    <row r="261" spans="4:4" x14ac:dyDescent="0.3">
      <c r="D261" s="145"/>
    </row>
    <row r="262" spans="4:4" x14ac:dyDescent="0.3">
      <c r="D262" s="145"/>
    </row>
    <row r="263" spans="4:4" x14ac:dyDescent="0.3">
      <c r="D263" s="145"/>
    </row>
    <row r="264" spans="4:4" x14ac:dyDescent="0.3">
      <c r="D264" s="145"/>
    </row>
    <row r="265" spans="4:4" x14ac:dyDescent="0.3">
      <c r="D265" s="145"/>
    </row>
    <row r="266" spans="4:4" x14ac:dyDescent="0.3">
      <c r="D266" s="145"/>
    </row>
    <row r="267" spans="4:4" x14ac:dyDescent="0.3">
      <c r="D267" s="145"/>
    </row>
    <row r="268" spans="4:4" x14ac:dyDescent="0.3">
      <c r="D268" s="145"/>
    </row>
    <row r="269" spans="4:4" x14ac:dyDescent="0.3">
      <c r="D269" s="145"/>
    </row>
    <row r="270" spans="4:4" x14ac:dyDescent="0.3">
      <c r="D270" s="145"/>
    </row>
    <row r="271" spans="4:4" x14ac:dyDescent="0.3">
      <c r="D271" s="145"/>
    </row>
    <row r="272" spans="4:4" x14ac:dyDescent="0.3">
      <c r="D272" s="145"/>
    </row>
    <row r="273" spans="4:4" x14ac:dyDescent="0.3">
      <c r="D273" s="145"/>
    </row>
    <row r="274" spans="4:4" x14ac:dyDescent="0.3">
      <c r="D274" s="145"/>
    </row>
    <row r="275" spans="4:4" x14ac:dyDescent="0.3">
      <c r="D275" s="145"/>
    </row>
    <row r="276" spans="4:4" x14ac:dyDescent="0.3">
      <c r="D276" s="145"/>
    </row>
    <row r="277" spans="4:4" x14ac:dyDescent="0.3">
      <c r="D277" s="145"/>
    </row>
    <row r="278" spans="4:4" x14ac:dyDescent="0.3">
      <c r="D278" s="145"/>
    </row>
    <row r="279" spans="4:4" x14ac:dyDescent="0.3">
      <c r="D279" s="145"/>
    </row>
    <row r="280" spans="4:4" x14ac:dyDescent="0.3">
      <c r="D280" s="145"/>
    </row>
  </sheetData>
  <mergeCells count="7">
    <mergeCell ref="S5:Z5"/>
    <mergeCell ref="S6:Z6"/>
    <mergeCell ref="B6:B7"/>
    <mergeCell ref="C5:J5"/>
    <mergeCell ref="K5:R5"/>
    <mergeCell ref="C6:J6"/>
    <mergeCell ref="K6:R6"/>
  </mergeCells>
  <pageMargins left="0.7" right="0.7" top="0.75" bottom="0.75" header="0.3" footer="0.3"/>
  <pageSetup paperSize="9" orientation="portrait" r:id="rId1"/>
  <ignoredErrors>
    <ignoredError sqref="K8:K14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showGridLines="0" workbookViewId="0">
      <pane xSplit="2" topLeftCell="C1" activePane="topRight" state="frozen"/>
      <selection pane="topRight" activeCell="G24" sqref="G24"/>
    </sheetView>
  </sheetViews>
  <sheetFormatPr defaultRowHeight="14.4" x14ac:dyDescent="0.3"/>
  <cols>
    <col min="1" max="1" width="1.77734375" style="10" customWidth="1"/>
    <col min="2" max="2" width="25.77734375" style="2" customWidth="1"/>
    <col min="3" max="11" width="15.77734375" style="2" customWidth="1"/>
    <col min="12" max="12" width="8.88671875" style="10"/>
    <col min="13" max="16384" width="8.88671875" style="2"/>
  </cols>
  <sheetData>
    <row r="2" spans="2:11" x14ac:dyDescent="0.3">
      <c r="B2" s="3" t="s">
        <v>333</v>
      </c>
      <c r="C2" s="3"/>
    </row>
    <row r="4" spans="2:11" x14ac:dyDescent="0.3">
      <c r="B4" s="3"/>
      <c r="C4" s="173" t="s">
        <v>318</v>
      </c>
      <c r="D4" s="173"/>
      <c r="E4" s="174"/>
      <c r="F4" s="167" t="s">
        <v>318</v>
      </c>
      <c r="G4" s="167"/>
      <c r="H4" s="168"/>
      <c r="I4" s="182" t="s">
        <v>304</v>
      </c>
      <c r="J4" s="167"/>
      <c r="K4" s="170"/>
    </row>
    <row r="5" spans="2:11" x14ac:dyDescent="0.3">
      <c r="B5" s="166" t="s">
        <v>305</v>
      </c>
      <c r="C5" s="167">
        <v>2020</v>
      </c>
      <c r="D5" s="167"/>
      <c r="E5" s="168"/>
      <c r="F5" s="167">
        <v>2019</v>
      </c>
      <c r="G5" s="167"/>
      <c r="H5" s="168"/>
      <c r="I5" s="182" t="s">
        <v>307</v>
      </c>
      <c r="J5" s="167"/>
      <c r="K5" s="170"/>
    </row>
    <row r="6" spans="2:11" x14ac:dyDescent="0.3">
      <c r="B6" s="169"/>
      <c r="C6" s="50" t="s">
        <v>13</v>
      </c>
      <c r="D6" s="41" t="s">
        <v>1</v>
      </c>
      <c r="E6" s="119" t="s">
        <v>5</v>
      </c>
      <c r="F6" s="54" t="s">
        <v>13</v>
      </c>
      <c r="G6" s="35" t="s">
        <v>1</v>
      </c>
      <c r="H6" s="98" t="s">
        <v>5</v>
      </c>
      <c r="I6" s="54" t="s">
        <v>13</v>
      </c>
      <c r="J6" s="35" t="s">
        <v>1</v>
      </c>
      <c r="K6" s="34" t="s">
        <v>5</v>
      </c>
    </row>
    <row r="7" spans="2:11" x14ac:dyDescent="0.3">
      <c r="B7" s="149" t="s">
        <v>308</v>
      </c>
      <c r="C7" s="117">
        <f>SUM(D7:E7)</f>
        <v>0</v>
      </c>
      <c r="D7" s="16">
        <v>0</v>
      </c>
      <c r="E7" s="61">
        <v>0</v>
      </c>
      <c r="F7" s="69">
        <f>SUM(G7:H7)</f>
        <v>328.74833599999999</v>
      </c>
      <c r="G7" s="150">
        <v>328.71213799999998</v>
      </c>
      <c r="H7" s="61">
        <v>3.6198000000000001E-2</v>
      </c>
      <c r="I7" s="79">
        <f>IF(ISERROR(C7/F7-1),"-",(C7/F7-1))</f>
        <v>-1</v>
      </c>
      <c r="J7" s="47">
        <f t="shared" ref="J7:K14" si="0">IF(ISERROR(D7/G7-1),"-",(D7/G7-1))</f>
        <v>-1</v>
      </c>
      <c r="K7" s="126">
        <f t="shared" si="0"/>
        <v>-1</v>
      </c>
    </row>
    <row r="8" spans="2:11" x14ac:dyDescent="0.3">
      <c r="B8" s="149" t="s">
        <v>309</v>
      </c>
      <c r="C8" s="117">
        <f t="shared" ref="C8:C13" si="1">SUM(D8:E8)</f>
        <v>0</v>
      </c>
      <c r="D8" s="16">
        <v>0</v>
      </c>
      <c r="E8" s="61">
        <v>0</v>
      </c>
      <c r="F8" s="69">
        <f t="shared" ref="F8:F13" si="2">SUM(G8:H8)</f>
        <v>371.976945</v>
      </c>
      <c r="G8" s="150">
        <v>338.87653399999999</v>
      </c>
      <c r="H8" s="61">
        <v>33.100411000000001</v>
      </c>
      <c r="I8" s="79">
        <f t="shared" ref="I8:I14" si="3">IF(ISERROR(C8/F8-1),"-",(C8/F8-1))</f>
        <v>-1</v>
      </c>
      <c r="J8" s="47">
        <f t="shared" si="0"/>
        <v>-1</v>
      </c>
      <c r="K8" s="126">
        <f t="shared" si="0"/>
        <v>-1</v>
      </c>
    </row>
    <row r="9" spans="2:11" x14ac:dyDescent="0.3">
      <c r="B9" s="149" t="s">
        <v>310</v>
      </c>
      <c r="C9" s="117">
        <f t="shared" si="1"/>
        <v>0</v>
      </c>
      <c r="D9" s="16">
        <v>0</v>
      </c>
      <c r="E9" s="61">
        <v>0</v>
      </c>
      <c r="F9" s="69">
        <f t="shared" si="2"/>
        <v>336.041878</v>
      </c>
      <c r="G9" s="150">
        <v>334.68807800000002</v>
      </c>
      <c r="H9" s="61">
        <v>1.3537999999999999</v>
      </c>
      <c r="I9" s="79">
        <f t="shared" si="3"/>
        <v>-1</v>
      </c>
      <c r="J9" s="47">
        <f t="shared" si="0"/>
        <v>-1</v>
      </c>
      <c r="K9" s="126">
        <f t="shared" si="0"/>
        <v>-1</v>
      </c>
    </row>
    <row r="10" spans="2:11" x14ac:dyDescent="0.3">
      <c r="B10" s="149" t="s">
        <v>311</v>
      </c>
      <c r="C10" s="117">
        <f t="shared" si="1"/>
        <v>0</v>
      </c>
      <c r="D10" s="16">
        <v>0</v>
      </c>
      <c r="E10" s="61">
        <v>0</v>
      </c>
      <c r="F10" s="69">
        <f t="shared" si="2"/>
        <v>634.91776500000003</v>
      </c>
      <c r="G10" s="150">
        <v>634.91776500000003</v>
      </c>
      <c r="H10" s="61">
        <v>0</v>
      </c>
      <c r="I10" s="79">
        <f t="shared" si="3"/>
        <v>-1</v>
      </c>
      <c r="J10" s="47">
        <f t="shared" si="0"/>
        <v>-1</v>
      </c>
      <c r="K10" s="126" t="str">
        <f t="shared" si="0"/>
        <v>-</v>
      </c>
    </row>
    <row r="11" spans="2:11" x14ac:dyDescent="0.3">
      <c r="B11" s="149" t="s">
        <v>4</v>
      </c>
      <c r="C11" s="117">
        <f t="shared" si="1"/>
        <v>0</v>
      </c>
      <c r="D11" s="16">
        <v>0</v>
      </c>
      <c r="E11" s="61">
        <v>0</v>
      </c>
      <c r="F11" s="69">
        <f t="shared" si="2"/>
        <v>101.32460300000001</v>
      </c>
      <c r="G11" s="150">
        <v>91.389176000000006</v>
      </c>
      <c r="H11" s="61">
        <v>9.9354270000000007</v>
      </c>
      <c r="I11" s="79">
        <f t="shared" si="3"/>
        <v>-1</v>
      </c>
      <c r="J11" s="47">
        <f t="shared" si="0"/>
        <v>-1</v>
      </c>
      <c r="K11" s="126">
        <f t="shared" si="0"/>
        <v>-1</v>
      </c>
    </row>
    <row r="12" spans="2:11" x14ac:dyDescent="0.3">
      <c r="B12" s="149" t="s">
        <v>312</v>
      </c>
      <c r="C12" s="117">
        <f t="shared" si="1"/>
        <v>391.729285</v>
      </c>
      <c r="D12" s="143">
        <v>378.47616499999998</v>
      </c>
      <c r="E12" s="144">
        <v>13.253119999999999</v>
      </c>
      <c r="F12" s="69">
        <f t="shared" si="2"/>
        <v>606.11319200000003</v>
      </c>
      <c r="G12" s="150">
        <v>606.11319200000003</v>
      </c>
      <c r="H12" s="61">
        <v>0</v>
      </c>
      <c r="I12" s="79">
        <f t="shared" si="3"/>
        <v>-0.35370275689363317</v>
      </c>
      <c r="J12" s="47">
        <f t="shared" si="0"/>
        <v>-0.37556850767240857</v>
      </c>
      <c r="K12" s="126" t="str">
        <f t="shared" si="0"/>
        <v>-</v>
      </c>
    </row>
    <row r="13" spans="2:11" x14ac:dyDescent="0.3">
      <c r="B13" s="149" t="s">
        <v>313</v>
      </c>
      <c r="C13" s="117">
        <f t="shared" si="1"/>
        <v>0</v>
      </c>
      <c r="D13" s="28">
        <v>0</v>
      </c>
      <c r="E13" s="122">
        <v>0</v>
      </c>
      <c r="F13" s="69">
        <f t="shared" si="2"/>
        <v>656.53238599999997</v>
      </c>
      <c r="G13" s="150">
        <v>654.044218</v>
      </c>
      <c r="H13" s="61">
        <v>2.4881679999999999</v>
      </c>
      <c r="I13" s="79">
        <f t="shared" si="3"/>
        <v>-1</v>
      </c>
      <c r="J13" s="46">
        <f t="shared" si="0"/>
        <v>-1</v>
      </c>
      <c r="K13" s="123">
        <f t="shared" si="0"/>
        <v>-1</v>
      </c>
    </row>
    <row r="14" spans="2:11" x14ac:dyDescent="0.3">
      <c r="B14" s="108" t="s">
        <v>13</v>
      </c>
      <c r="C14" s="132">
        <f>SUM(C7:C13)</f>
        <v>391.729285</v>
      </c>
      <c r="D14" s="75">
        <f>SUM(D7:D13)</f>
        <v>378.47616499999998</v>
      </c>
      <c r="E14" s="66">
        <f>SUM(E7:E13)</f>
        <v>13.253119999999999</v>
      </c>
      <c r="F14" s="105">
        <f>SUM(F7:F13)</f>
        <v>3035.6551049999998</v>
      </c>
      <c r="G14" s="75">
        <f t="shared" ref="G14:H14" si="4">SUM(G7:G13)</f>
        <v>2988.7411010000001</v>
      </c>
      <c r="H14" s="111">
        <f t="shared" si="4"/>
        <v>46.914004000000006</v>
      </c>
      <c r="I14" s="110">
        <f t="shared" si="3"/>
        <v>-0.87095724927552332</v>
      </c>
      <c r="J14" s="72">
        <f t="shared" si="0"/>
        <v>-0.87336602528958895</v>
      </c>
      <c r="K14" s="72">
        <f t="shared" si="0"/>
        <v>-0.71750183591236438</v>
      </c>
    </row>
    <row r="15" spans="2:11" x14ac:dyDescent="0.3">
      <c r="B15" s="36" t="s">
        <v>291</v>
      </c>
    </row>
  </sheetData>
  <mergeCells count="7">
    <mergeCell ref="I4:K4"/>
    <mergeCell ref="I5:K5"/>
    <mergeCell ref="B5:B6"/>
    <mergeCell ref="C5:E5"/>
    <mergeCell ref="C4:E4"/>
    <mergeCell ref="F4:H4"/>
    <mergeCell ref="F5:H5"/>
  </mergeCells>
  <pageMargins left="0.7" right="0.7" top="0.75" bottom="0.75" header="0.3" footer="0.3"/>
  <pageSetup paperSize="9" orientation="portrait" r:id="rId1"/>
  <ignoredErrors>
    <ignoredError sqref="G14:H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13</vt:i4>
      </vt:variant>
    </vt:vector>
  </HeadingPairs>
  <TitlesOfParts>
    <vt:vector size="13" baseType="lpstr">
      <vt:lpstr>INDICE</vt:lpstr>
      <vt:lpstr>A.1</vt:lpstr>
      <vt:lpstr>A.2</vt:lpstr>
      <vt:lpstr>A.3</vt:lpstr>
      <vt:lpstr>A.4</vt:lpstr>
      <vt:lpstr>A.5</vt:lpstr>
      <vt:lpstr>A.6</vt:lpstr>
      <vt:lpstr>A.7</vt:lpstr>
      <vt:lpstr>A.8</vt:lpstr>
      <vt:lpstr>A.9</vt:lpstr>
      <vt:lpstr>A.10</vt:lpstr>
      <vt:lpstr>A.11</vt:lpstr>
      <vt:lpstr>A.12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DNRE - Ana Rocha</dc:creator>
  <cp:lastModifiedBy>MF / DNRE - Ana Rocha</cp:lastModifiedBy>
  <dcterms:created xsi:type="dcterms:W3CDTF">2020-03-10T10:38:46Z</dcterms:created>
  <dcterms:modified xsi:type="dcterms:W3CDTF">2020-10-07T09:40:28Z</dcterms:modified>
</cp:coreProperties>
</file>