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Fo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1" l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J17" i="1"/>
  <c r="K17" i="1" s="1"/>
  <c r="K16" i="1"/>
  <c r="K72" i="1" l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71" i="1"/>
  <c r="K138" i="1" l="1"/>
  <c r="J138" i="1"/>
  <c r="I138" i="1"/>
  <c r="H138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25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72" i="1"/>
  <c r="L71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9" i="1"/>
  <c r="M16" i="1"/>
  <c r="H15" i="1"/>
  <c r="I15" i="1"/>
  <c r="J15" i="1"/>
  <c r="M65" i="1"/>
  <c r="M66" i="1"/>
  <c r="M67" i="1"/>
  <c r="M68" i="1"/>
  <c r="M69" i="1"/>
  <c r="M53" i="1"/>
  <c r="M54" i="1"/>
  <c r="M55" i="1"/>
  <c r="M56" i="1"/>
  <c r="M57" i="1"/>
  <c r="M58" i="1"/>
  <c r="M59" i="1"/>
  <c r="M60" i="1"/>
  <c r="M61" i="1"/>
  <c r="M62" i="1"/>
  <c r="M63" i="1"/>
  <c r="M64" i="1"/>
  <c r="M52" i="1"/>
  <c r="M46" i="1"/>
  <c r="M47" i="1"/>
  <c r="M48" i="1"/>
  <c r="M49" i="1"/>
  <c r="M5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30" i="1"/>
  <c r="M28" i="1"/>
  <c r="M29" i="1"/>
  <c r="M27" i="1"/>
  <c r="M17" i="1"/>
  <c r="M18" i="1"/>
  <c r="M20" i="1"/>
  <c r="M21" i="1"/>
  <c r="M22" i="1"/>
  <c r="M23" i="1"/>
  <c r="M24" i="1"/>
  <c r="M25" i="1"/>
  <c r="M26" i="1"/>
  <c r="L69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51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34" i="1"/>
  <c r="L27" i="1"/>
  <c r="L28" i="1"/>
  <c r="L29" i="1"/>
  <c r="L30" i="1"/>
  <c r="L31" i="1"/>
  <c r="L32" i="1"/>
  <c r="L33" i="1"/>
  <c r="L23" i="1"/>
  <c r="L24" i="1"/>
  <c r="L25" i="1"/>
  <c r="L26" i="1"/>
  <c r="L17" i="1"/>
  <c r="L18" i="1"/>
  <c r="L19" i="1"/>
  <c r="L20" i="1"/>
  <c r="L21" i="1"/>
  <c r="L22" i="1"/>
  <c r="L16" i="1"/>
  <c r="L13" i="1"/>
  <c r="L12" i="1"/>
  <c r="L10" i="1"/>
  <c r="L11" i="1"/>
  <c r="L8" i="1"/>
  <c r="L9" i="1"/>
  <c r="L7" i="1"/>
  <c r="L6" i="1"/>
  <c r="J124" i="1"/>
  <c r="I124" i="1"/>
  <c r="H124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K70" i="1"/>
  <c r="J70" i="1"/>
  <c r="J139" i="1" s="1"/>
  <c r="I70" i="1"/>
  <c r="H70" i="1"/>
  <c r="K13" i="1"/>
  <c r="M13" i="1" s="1"/>
  <c r="K9" i="1"/>
  <c r="M9" i="1" s="1"/>
  <c r="I139" i="1" l="1"/>
  <c r="H139" i="1"/>
  <c r="L139" i="1"/>
  <c r="L138" i="1"/>
  <c r="M138" i="1"/>
  <c r="M71" i="1"/>
  <c r="K124" i="1"/>
  <c r="M124" i="1" s="1"/>
  <c r="L124" i="1"/>
  <c r="M70" i="1"/>
  <c r="L70" i="1"/>
  <c r="K7" i="1"/>
  <c r="M7" i="1" s="1"/>
  <c r="K8" i="1"/>
  <c r="M8" i="1" s="1"/>
  <c r="K10" i="1"/>
  <c r="M10" i="1" s="1"/>
  <c r="K11" i="1"/>
  <c r="M11" i="1" s="1"/>
  <c r="K12" i="1"/>
  <c r="M12" i="1" s="1"/>
  <c r="K6" i="1"/>
  <c r="M6" i="1" l="1"/>
  <c r="K15" i="1"/>
  <c r="K139" i="1" s="1"/>
  <c r="M139" i="1" s="1"/>
  <c r="L15" i="1"/>
  <c r="M15" i="1" l="1"/>
</calcChain>
</file>

<file path=xl/sharedStrings.xml><?xml version="1.0" encoding="utf-8"?>
<sst xmlns="http://schemas.openxmlformats.org/spreadsheetml/2006/main" count="798" uniqueCount="330">
  <si>
    <t>CONTRATOS-PROGRAMA 2022
Enquadramento: disposto no n.º 3 do artigo 72º e artigo 73º do decreto-Lei nº 1/2022, 5 de janeiro</t>
  </si>
  <si>
    <t xml:space="preserve">Ministério </t>
  </si>
  <si>
    <t>Referência</t>
  </si>
  <si>
    <t>Data de
 Assinatura</t>
  </si>
  <si>
    <t>Entidade</t>
  </si>
  <si>
    <t>Município</t>
  </si>
  <si>
    <t>Tipo</t>
  </si>
  <si>
    <t>Objeto do Projeto</t>
  </si>
  <si>
    <t xml:space="preserve">Valor </t>
  </si>
  <si>
    <t>Valor Financiado pelo  Ministério</t>
  </si>
  <si>
    <t>Valor Pago</t>
  </si>
  <si>
    <t>Valor Por Pagar</t>
  </si>
  <si>
    <t>% Pago</t>
  </si>
  <si>
    <t>% Por Pagar</t>
  </si>
  <si>
    <t>MMAR</t>
  </si>
  <si>
    <t>01/FAP/2022</t>
  </si>
  <si>
    <t>Câmara Municipal da Ribeira Brava - SN</t>
  </si>
  <si>
    <t>Ribeira Brava de S.Nicolau</t>
  </si>
  <si>
    <t>Câmaras Municipais</t>
  </si>
  <si>
    <t>Financiamento de Unidade de Produção de Gelo</t>
  </si>
  <si>
    <t>02/FAP/2022</t>
  </si>
  <si>
    <t>Câmara Municipal da BoaVista</t>
  </si>
  <si>
    <t>BoaVista</t>
  </si>
  <si>
    <t>Reabilitação da Peixaria Municipal</t>
  </si>
  <si>
    <t>03/FAP/2022</t>
  </si>
  <si>
    <t>Câmara Municipal de Porto Novo</t>
  </si>
  <si>
    <t>Porto Novo</t>
  </si>
  <si>
    <t xml:space="preserve">Aquisição de Equipamentos e Materiais para o Mercado de Peixe de Covoada recentemente construída 
</t>
  </si>
  <si>
    <t>04/FAP/2022</t>
  </si>
  <si>
    <t>Câmara Municipal de Santa Cruz</t>
  </si>
  <si>
    <t>Santa Cruz</t>
  </si>
  <si>
    <t>Requalificação de Cais de Pesca de Pedra Badejo</t>
  </si>
  <si>
    <t>05/FAP/2022</t>
  </si>
  <si>
    <t>Câmara Municipal do Sal</t>
  </si>
  <si>
    <t>Sal</t>
  </si>
  <si>
    <t>Conclusão das obras do Cais de Pedra de Lume; Instalação de uma Unidade de Frio</t>
  </si>
  <si>
    <t>06/FAP/2022</t>
  </si>
  <si>
    <t>Câmara Municipal de S. Filipe</t>
  </si>
  <si>
    <t xml:space="preserve">São Filipe </t>
  </si>
  <si>
    <t>Aquisição de Máquina de Gelo</t>
  </si>
  <si>
    <t>07/FAP/2022</t>
  </si>
  <si>
    <t>Associação Juvenil, Comunitária para Apoio à Agricultura e Pecuária em Relvas - Mosteiros</t>
  </si>
  <si>
    <t>Mosteiros</t>
  </si>
  <si>
    <t>Organizações da Sociedade Civil (OSC)</t>
  </si>
  <si>
    <t>Construção do muro de proteção da casa dos pescadores</t>
  </si>
  <si>
    <t>08/FAP/2022</t>
  </si>
  <si>
    <t>Associação dos Pescadores de Santa Maria</t>
  </si>
  <si>
    <t>Remodelação do Cacife dos Pescadores e Instalação da máquina de gelo</t>
  </si>
  <si>
    <t>Câmara Municipal do Paúl</t>
  </si>
  <si>
    <t>Paúl</t>
  </si>
  <si>
    <t> </t>
  </si>
  <si>
    <t>10/FAP/2022</t>
  </si>
  <si>
    <t xml:space="preserve">Associação de Desenvolvimento Comunitário dos Pescadores da Cidade de Porto Novo ( ADCP-PN) </t>
  </si>
  <si>
    <t>“Manutenção de Embarcações de Pesca Artesanal- Fibragem”, no âmbito da candidatura da ADCP- PN ao Edital nº01</t>
  </si>
  <si>
    <t>TOTAL MMAR</t>
  </si>
  <si>
    <t>MFIDS</t>
  </si>
  <si>
    <t>01/ DGPOG/MFIDS/2022</t>
  </si>
  <si>
    <t>Subvenção Pré Escolar Paul</t>
  </si>
  <si>
    <t>02/ DGPOG/MFIDS/2022</t>
  </si>
  <si>
    <t>Câmara Municipal da Ribeira Grande de S. Antão</t>
  </si>
  <si>
    <t>Ribeira Grande de  S. Antão</t>
  </si>
  <si>
    <t>O Sorriso da Criança” – Pré-escolar com qualidade e segurança” .</t>
  </si>
  <si>
    <t>03 DGPOG/MFIDS/2022</t>
  </si>
  <si>
    <t>Apoios Integral ás Famílias</t>
  </si>
  <si>
    <t>04 DGPOG/MFIDS/2022</t>
  </si>
  <si>
    <t>Terceira Idade-Vida e Qualidade</t>
  </si>
  <si>
    <t>05 DGPOG/MFIDS/2022</t>
  </si>
  <si>
    <t>Câmara Municipal do Porto Novo</t>
  </si>
  <si>
    <t>Apoios ás Atividades Sociais no Concelho do Porto Novo</t>
  </si>
  <si>
    <t>06 DGPOG/MFIDS/2022</t>
  </si>
  <si>
    <t>Reforço alimentar e das despesas de funcionamento dos Centros de Dia de Alto São Tome, Berlin e Ciro Ribeira das Patas</t>
  </si>
  <si>
    <t>07 DGPOG/MFIDS/2022</t>
  </si>
  <si>
    <t>Câmara Municipal de São Vicente</t>
  </si>
  <si>
    <t>São Vicente</t>
  </si>
  <si>
    <t>Juntos na Promoção da Inclusão Social das Familias mais Vulneráveis da Ilha de São Vicente</t>
  </si>
  <si>
    <t>08  DGPOG/MFIDS/2022</t>
  </si>
  <si>
    <t>Câmara Municipal do Maio</t>
  </si>
  <si>
    <t>Maio</t>
  </si>
  <si>
    <t>Sustentabilidade dos Jardins de infância na ilha do Maio.</t>
  </si>
  <si>
    <t>09 DGPOG/MFIDS/2022</t>
  </si>
  <si>
    <t>Câmara Municipal de S. Cruz</t>
  </si>
  <si>
    <t>Promoção de Atividades Geradoras de Rendimento e Emprego</t>
  </si>
  <si>
    <t>10 DGPOG/MFIDS/2022</t>
  </si>
  <si>
    <t>Nha Caza"Componente  Reabilitar"</t>
  </si>
  <si>
    <t>11 DGPOG/MFIDS/2022</t>
  </si>
  <si>
    <t>Câmara Municipal de S. Domingos</t>
  </si>
  <si>
    <t>São Domingos</t>
  </si>
  <si>
    <t>Reforço das ações de Promoção e Integração Social</t>
  </si>
  <si>
    <t>12 DGPOG/MFIDS/2022</t>
  </si>
  <si>
    <t>Câmara Municipal de São Lourenço Dos Orgãos</t>
  </si>
  <si>
    <t>São Lourenço dos Órgãos</t>
  </si>
  <si>
    <t>Melhoria de condições de vida das famílias  vulneráveis</t>
  </si>
  <si>
    <t>13 DGPOG/MFIDS/2022</t>
  </si>
  <si>
    <t>Câmara Municipal do Tarrafal de Santiago</t>
  </si>
  <si>
    <t>Tarrafal de Santiago</t>
  </si>
  <si>
    <t>14 DGPOG/MFIDS/2022</t>
  </si>
  <si>
    <t>Câmara Municipal de São Salvador do Mundo</t>
  </si>
  <si>
    <t>São Salvador do Mundo</t>
  </si>
  <si>
    <t>A Mão Solidaria</t>
  </si>
  <si>
    <t>15 DGPOG/MFIDS/2022</t>
  </si>
  <si>
    <t>Câmara Municipal de S.Catarina de Santiago</t>
  </si>
  <si>
    <t>Santa Catarina de Santiago</t>
  </si>
  <si>
    <t>Subvenção financeira para apoio integral ás famílias</t>
  </si>
  <si>
    <t>16 DGPOG/MFIDS/2022</t>
  </si>
  <si>
    <t>17 DGPOG/MFIDS/2022</t>
  </si>
  <si>
    <t>Câmara Municipal dos Mosteiros</t>
  </si>
  <si>
    <t>Reabilitação dos Moradias</t>
  </si>
  <si>
    <t>18 DGPOG/MFIDS/2022</t>
  </si>
  <si>
    <t>Câmara Municipal da Brava</t>
  </si>
  <si>
    <t>Brava</t>
  </si>
  <si>
    <t>Uma família, uma casa de banho</t>
  </si>
  <si>
    <t>19 DGPOG/MFIDS/2022</t>
  </si>
  <si>
    <t>Câmara Municipal de S. Miguel</t>
  </si>
  <si>
    <t>São Miguel</t>
  </si>
  <si>
    <t>São Miguel Valoriza-Apoio Social</t>
  </si>
  <si>
    <t>20 DGPOG/MFIDS/2022</t>
  </si>
  <si>
    <t>Agarrar o presente, projetar o futuro</t>
  </si>
  <si>
    <t>Acesso ao pré-escolar</t>
  </si>
  <si>
    <t>22 DGPOG/MFIDS/2022</t>
  </si>
  <si>
    <t>Requalificação de Jardim Infantil de Ribeirão Almaço.</t>
  </si>
  <si>
    <t>23 DGPOG/MFIDS/2022</t>
  </si>
  <si>
    <t>“ Centro de Cuidado Infantil – As Borboletas</t>
  </si>
  <si>
    <t>24 DGPOG/MFIDS/2022</t>
  </si>
  <si>
    <t>Subvenção financeira para Pré Escolar.</t>
  </si>
  <si>
    <t>25 DGPOG/MFIDS/2022</t>
  </si>
  <si>
    <t>Câmara Municipal da Praia</t>
  </si>
  <si>
    <t>Praia</t>
  </si>
  <si>
    <t>26 DGPOG/MFIDS/2022</t>
  </si>
  <si>
    <t>Acesso ao pré escolar</t>
  </si>
  <si>
    <t>27 DGPOG/MFIDS/2022</t>
  </si>
  <si>
    <t>Reabilitação do jardim infantil – José Olavo Rosário – Furna”.</t>
  </si>
  <si>
    <t>28 DGPOG/MFIDS/2022</t>
  </si>
  <si>
    <t>Assistência Social á População Pobre</t>
  </si>
  <si>
    <t>29 DGPOG/MFIDS/2022</t>
  </si>
  <si>
    <t>Câmara Municipal de Santa Catarina - Fogo</t>
  </si>
  <si>
    <t>Santa Catarina do Fogo</t>
  </si>
  <si>
    <t>Inserção Socioeconómica das Mulheres</t>
  </si>
  <si>
    <t>30 DGPOG/MFIDS/2022</t>
  </si>
  <si>
    <t>Apoio às atividades sociais na ilha do Maio</t>
  </si>
  <si>
    <t>31 DGPOG/MFIDS/2022</t>
  </si>
  <si>
    <t>Câmara Municipal da Ribeira Grande de Santiago</t>
  </si>
  <si>
    <t>Ribeira Grande de Santiago</t>
  </si>
  <si>
    <t>32 DGPOG/MFIDS/2022</t>
  </si>
  <si>
    <t>Ribeira Brava SN</t>
  </si>
  <si>
    <t>Intervenção e Assistencia Social no Municipio da Ribeira Brava</t>
  </si>
  <si>
    <t>33 DGPOG/MFIDS/2022</t>
  </si>
  <si>
    <t>Câmara Municipal do Tarrafal de São Nicolau</t>
  </si>
  <si>
    <t>Tarrafal de SN</t>
  </si>
  <si>
    <t>34 DGPOG/MFIDS/2022</t>
  </si>
  <si>
    <t>Construção/Remodelação Jardim Bota Rama</t>
  </si>
  <si>
    <t>35 DGPOG/MFIDS/2022</t>
  </si>
  <si>
    <t>Melhoria das Condições e Vida da Pessoa Idosa</t>
  </si>
  <si>
    <t>36 DGPOG/MFIDS/2022</t>
  </si>
  <si>
    <t>Reabilitação do Jardim Infantil de Monte Bode.</t>
  </si>
  <si>
    <t>37 DGPOG/MFIDS/2022</t>
  </si>
  <si>
    <t xml:space="preserve">Aquisição de Mobiliarios Escolares. </t>
  </si>
  <si>
    <t>38 DGPOG/MFIDS/2022</t>
  </si>
  <si>
    <t>Associação Cabo-verdiana para Apoio à Terceira Idade ACATI</t>
  </si>
  <si>
    <t>Prestação de cuidados aos Idosos</t>
  </si>
  <si>
    <t>39 DGPOG/MFIDS/2022</t>
  </si>
  <si>
    <t>Fundação das Aldeias Infantis SOS Cabo Verde</t>
  </si>
  <si>
    <t>Outras Entidades</t>
  </si>
  <si>
    <t>Educando e Aprendendo: Centro de atividades lúdico e pedagógicas do Centro Social- SOS</t>
  </si>
  <si>
    <t>40 DGPOG/MFIDS/2022</t>
  </si>
  <si>
    <t>Associação Novos Amigos de Mindelo - ACNA</t>
  </si>
  <si>
    <t>O Amanhã começa Hoje 2022</t>
  </si>
  <si>
    <t>41 DGPOG/MFIDS/2022</t>
  </si>
  <si>
    <t>Associação aos que Sobrevivem- AAQS</t>
  </si>
  <si>
    <t>Juntos na luta para promoção de uma refeição quente para os idosos e deficientes da ilha de São Vicente</t>
  </si>
  <si>
    <t>42 DGPOG/MFIDS/2022</t>
  </si>
  <si>
    <t>Igreja Nazareno Casa da Sopa</t>
  </si>
  <si>
    <t>Reforço alimentar na Ilha de São Vicente</t>
  </si>
  <si>
    <t>43 DGPOG/MFIDS/2022</t>
  </si>
  <si>
    <t>Igreja Evangélica Batista da Praia</t>
  </si>
  <si>
    <t>Reforço de Capacidades de 5 Unidades PEPE (Programa de Educação Pré - Escolar)</t>
  </si>
  <si>
    <t>44 DGPOG/MFIDS/2022</t>
  </si>
  <si>
    <t>MORABI</t>
  </si>
  <si>
    <t>Reforço de materiais e equipamentos para as Instituições prestadoras de dependentes – crianças e pessoas com deficiência</t>
  </si>
  <si>
    <t>45 DGPOG/MFIDS/2022</t>
  </si>
  <si>
    <t>Organização das Mulheres de Cabo Verde - Maio "OMCV"</t>
  </si>
  <si>
    <t>Reabilitação do Jardim Amigo do Ambiente</t>
  </si>
  <si>
    <t>46 DGPOG/MFIDS/2022</t>
  </si>
  <si>
    <t>Congregação Filhas Sagrado Coração de Maria</t>
  </si>
  <si>
    <t>Parque Infantil</t>
  </si>
  <si>
    <t>47 DGPOG/MFIDS/2022</t>
  </si>
  <si>
    <t>Centro Idoso Queimada Guincho - Paróquia Nossa Sra. De Ajuda</t>
  </si>
  <si>
    <t>Centro do dia para idosos</t>
  </si>
  <si>
    <t>48 DGPOG/MFIDS/2022</t>
  </si>
  <si>
    <t>Movimentos Jovens pela Paz</t>
  </si>
  <si>
    <t>Viva os Idosos</t>
  </si>
  <si>
    <t>49 DGPOG/MFIDS/2022</t>
  </si>
  <si>
    <t>Associação Nos Saúde</t>
  </si>
  <si>
    <t>Cuidados domiciliares -CDNS</t>
  </si>
  <si>
    <t>50 DGPOG/MFIDS/2022</t>
  </si>
  <si>
    <t>Associação Chã de Matias</t>
  </si>
  <si>
    <t>Centro Juvenil "Integrar para não entregar"</t>
  </si>
  <si>
    <t>51 DGPOG/MFIDS/2022</t>
  </si>
  <si>
    <t>Associação Dragoeiro </t>
  </si>
  <si>
    <t>Pela continuidade da assistência aos mais necessitados</t>
  </si>
  <si>
    <t>52 DGPOG/MFIDS/2022</t>
  </si>
  <si>
    <t>Câmara Municipal da Boa Vista</t>
  </si>
  <si>
    <t>Boavista</t>
  </si>
  <si>
    <t>53 DGPOG/MFIDS/2022</t>
  </si>
  <si>
    <t>Promoção de cuidados às pessoas em situação de dependência.</t>
  </si>
  <si>
    <t>54 DGPOG/MFIDS/2022</t>
  </si>
  <si>
    <t>Associaçao Para A Solidariedade E Desenvolvimento Zé Moniz – Espaço Aberto Safende</t>
  </si>
  <si>
    <t xml:space="preserve">Jardim de Infância Espaço Aberto - Safende.  </t>
  </si>
  <si>
    <t>TOTAL MFIDS</t>
  </si>
  <si>
    <t>MAA</t>
  </si>
  <si>
    <t>01/DGASP/2022</t>
  </si>
  <si>
    <t>Associação Comunitária Vale do São Jorge</t>
  </si>
  <si>
    <t>São Lourenço dos Orgãos</t>
  </si>
  <si>
    <t>Contribuir para a mitigação dos efeitos das mudanças climaticas e redução da pobreza no meio rural</t>
  </si>
  <si>
    <t>02/DGASP/2022</t>
  </si>
  <si>
    <t>Cooperativa Agropecuária Djabraba</t>
  </si>
  <si>
    <t>03/DGASP/2022</t>
  </si>
  <si>
    <t>Associação Comunitária para  Desenvolvimento Comunitário Monte Cintinha</t>
  </si>
  <si>
    <t>Contribuir para a mitigação das mudanças climaticas e redução da pobreza no meio rural</t>
  </si>
  <si>
    <t>04/DGASP/2022</t>
  </si>
  <si>
    <t>Associação Desenvolvimento Comunitário Pé de Monte</t>
  </si>
  <si>
    <t>05/DGASP/2022</t>
  </si>
  <si>
    <t>Associação Para Desenvolvimento Comunitário Do Planalto - Adcplt</t>
  </si>
  <si>
    <t>S. Domingos</t>
  </si>
  <si>
    <t>06/DGASP/2022</t>
  </si>
  <si>
    <t>Associação Comunitária Arbera D'rabil</t>
  </si>
  <si>
    <t>Boa Vista</t>
  </si>
  <si>
    <t>07/ DGASP/2022</t>
  </si>
  <si>
    <t>Associação Escola de Basquetebol SON FLIP BASKET (SFB)</t>
  </si>
  <si>
    <t xml:space="preserve"> Garantir a fisscalização </t>
  </si>
  <si>
    <t>08/DGASP/2022</t>
  </si>
  <si>
    <t>Associação Agro-Silvo-Pastoril Cutelo Capado</t>
  </si>
  <si>
    <t xml:space="preserve"> Reforçar as acões de sustentabilidade ambiental </t>
  </si>
  <si>
    <t>09/DGASP/202</t>
  </si>
  <si>
    <t>Associação dos Agricultores Pecuários e Avicultores de São Lourenço dos Orgãos</t>
  </si>
  <si>
    <t>10/DGASP/2022</t>
  </si>
  <si>
    <t>Associação Cultural e Criativa dos Amigos das Mulheres de Santa Cruz</t>
  </si>
  <si>
    <t>S. Cruz</t>
  </si>
  <si>
    <t>11/DGASP/2022</t>
  </si>
  <si>
    <t>Associação para Desenvolvimento Integrado de Librão de Engenho</t>
  </si>
  <si>
    <t>S.Catarina de Santiago</t>
  </si>
  <si>
    <t>12/DGASP/2022</t>
  </si>
  <si>
    <t>Associação Comunitária de Achada Ponta</t>
  </si>
  <si>
    <t>13/DGASP/2022</t>
  </si>
  <si>
    <t>S.Vicente</t>
  </si>
  <si>
    <t>14/DGASP/2022</t>
  </si>
  <si>
    <t>Associação para Desenvolvimento de Calheta</t>
  </si>
  <si>
    <t>15/DASP/2022</t>
  </si>
  <si>
    <t>Associação Santa Tabanca na Baía de Achada Leite- ASTBAL</t>
  </si>
  <si>
    <t>16/DGASP/2022</t>
  </si>
  <si>
    <t>Associacao De Agricultores Da Bacia Hidrografica De Achada Baleia -Agbh-Ab</t>
  </si>
  <si>
    <t>Reforçar as ações que visem a sustentabilidade ambiental</t>
  </si>
  <si>
    <t>17/ DGASP/2022</t>
  </si>
  <si>
    <t>Associação Comunitária Cultural de Cascabulho</t>
  </si>
  <si>
    <t>18/ DGASP/2022</t>
  </si>
  <si>
    <t>Associação Desenvolvimento Comunitário Topo da Coroa</t>
  </si>
  <si>
    <t>19/ DGASP/2022</t>
  </si>
  <si>
    <t>Associação Desenvolvimento Comunitário Sol e Água de Ribeira dos Bodes</t>
  </si>
  <si>
    <t>20/ DGASP/2022</t>
  </si>
  <si>
    <t>Associação para Desenvolvimento de Achada Leitão</t>
  </si>
  <si>
    <t>S. Salvador do Mundo</t>
  </si>
  <si>
    <t>21/ DGASP/2022</t>
  </si>
  <si>
    <t>Associação Calhau Madeiral</t>
  </si>
  <si>
    <t>22/ DGASP/2022</t>
  </si>
  <si>
    <t>Associação AMUPAL - Associação das Mulheres do Planalto Leste</t>
  </si>
  <si>
    <t>23/ DGASP/2022</t>
  </si>
  <si>
    <t>Associação Desenvolvimento do Planalto - ADCPLT</t>
  </si>
  <si>
    <t>24/ DGASP/2022</t>
  </si>
  <si>
    <t>Auda - Associação Amigos Unidos Para Desenvolvimento Da Agricultura, Promoção E Desenvolvimento Comu</t>
  </si>
  <si>
    <t>Contribuir para a definição de uma estratégia nacional de gestão participativa dasc áreas florestais do país da elaboração e implementação de um plano gestão florestal</t>
  </si>
  <si>
    <t>25/ DGASP/2023</t>
  </si>
  <si>
    <t>Associação dos Agricultores Moradores de Bom Pau Mitra e Levada de Órgãos</t>
  </si>
  <si>
    <t>26/ DGASP/2022</t>
  </si>
  <si>
    <t>27/ DGASP/2022</t>
  </si>
  <si>
    <t>Associação Oasis Pico da Cruz</t>
  </si>
  <si>
    <t>28/ DGASP/2022</t>
  </si>
  <si>
    <t>Associação Fubebol Clube Barreirense</t>
  </si>
  <si>
    <t>Reforçar as ações que visem a  sustentabilidade ambiental</t>
  </si>
  <si>
    <t>29/ DGASP/2022</t>
  </si>
  <si>
    <t>Associação de Agro Turismo Caminho de Belém</t>
  </si>
  <si>
    <t>/ DGASP/2022</t>
  </si>
  <si>
    <t>Associação Comunitaria Para Desenvolvimento Do Morro</t>
  </si>
  <si>
    <t>31/ DGASP/2022</t>
  </si>
  <si>
    <t>Associação Comunitária Para O Desenvolvimento De Nossa Senhora Do Monte- Força Da União</t>
  </si>
  <si>
    <t>Contratos-programa com 22  Câmaras Municipais</t>
  </si>
  <si>
    <t>Mitigar os impatos da escalada de preços - Reforço Reforço do meios de subsistência das famílias afetadas  - Promoção do Trabalho  Público - Modelo Cash for Work</t>
  </si>
  <si>
    <t>Câmara Municipal de S.Vicente</t>
  </si>
  <si>
    <t>Câmara Municipal da Ribeira Brava - S.Nicolau</t>
  </si>
  <si>
    <t>Tarrafal de São Nicolau</t>
  </si>
  <si>
    <t>Tarrafal Santiago</t>
  </si>
  <si>
    <t>S. Miguel</t>
  </si>
  <si>
    <t>Câmara Municipal da Ribeira Grande De Santiago</t>
  </si>
  <si>
    <t>Ribeira Grande  Santiago</t>
  </si>
  <si>
    <t>Câmara Municipal da S.Filipe</t>
  </si>
  <si>
    <t>S.Filipe</t>
  </si>
  <si>
    <t>IDJ</t>
  </si>
  <si>
    <t>01/IDJ/2022</t>
  </si>
  <si>
    <t>Construção e Reabilitação de Infraestruturas Desportivas</t>
  </si>
  <si>
    <t>02/IDJ/2022</t>
  </si>
  <si>
    <t>Fcs - Federação Cabo-Verdiana De Surf</t>
  </si>
  <si>
    <t>Realização do Open Cabo Verde Surf e Body Board</t>
  </si>
  <si>
    <t>03/IDJ/2022</t>
  </si>
  <si>
    <t>Barreirense Futebol Clube</t>
  </si>
  <si>
    <t>Federação Cabo-Verdiana De Boxe</t>
  </si>
  <si>
    <t>Atividades desportivas desenvolvidas pela Federação/Promoção do Desporto</t>
  </si>
  <si>
    <t>04/IDJ/2022</t>
  </si>
  <si>
    <t>Federação Cabo-Verdeana De Xadrez</t>
  </si>
  <si>
    <t>S. Vicente</t>
  </si>
  <si>
    <t>Realização do Open Cabo Verde Surf</t>
  </si>
  <si>
    <t>05/IDJ/2022</t>
  </si>
  <si>
    <t>Federação Cabo-Verdeana De Ginastica - Cng</t>
  </si>
  <si>
    <t>06/IDJ/2022</t>
  </si>
  <si>
    <t>Fecah - Federação Cabo-Verdiana De Halterofilismos</t>
  </si>
  <si>
    <t>07/IDJ/2022</t>
  </si>
  <si>
    <t>Fck - Federação Cabo-Verdiana De Karate</t>
  </si>
  <si>
    <t>08/IDJ/2022</t>
  </si>
  <si>
    <t>Federação Caboverdiana De Voleibol</t>
  </si>
  <si>
    <t>Ribeira Grande</t>
  </si>
  <si>
    <t>09/IDJ/2022</t>
  </si>
  <si>
    <t>Federação Caboverdiana De Andebol</t>
  </si>
  <si>
    <t>10/IDJ/2022</t>
  </si>
  <si>
    <t>11/IDJ/2022</t>
  </si>
  <si>
    <t>Fcda - Federação Caboverdiana De Desporto Adaptado</t>
  </si>
  <si>
    <t>12/IDJ/2022</t>
  </si>
  <si>
    <t>Federaçao Caboverdiana De Basquetebol</t>
  </si>
  <si>
    <t>TOTAL GERAL</t>
  </si>
  <si>
    <t>TOTAL MAA</t>
  </si>
  <si>
    <t>TOTAL IDJ</t>
  </si>
  <si>
    <t>Associação Amigos da Natureza de São Vicente</t>
  </si>
  <si>
    <t>21 DGPOG/MFIDS/2022</t>
  </si>
  <si>
    <t>Subvenção financeira Acesso e adequação de equipamentos do pré-escolar.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</si>
</sst>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44444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F2F2F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9" fontId="2" fillId="5" borderId="3" xfId="0" applyNumberFormat="1" applyFont="1" applyFill="1" applyBorder="1"/>
    <xf numFmtId="3" fontId="2" fillId="5" borderId="11" xfId="0" applyNumberFormat="1" applyFont="1" applyFill="1" applyBorder="1"/>
    <xf numFmtId="3" fontId="2" fillId="5" borderId="3" xfId="0" applyNumberFormat="1" applyFont="1" applyFill="1" applyBorder="1"/>
    <xf numFmtId="0" fontId="0" fillId="0" borderId="1" xfId="0" applyFont="1" applyBorder="1"/>
    <xf numFmtId="9" fontId="2" fillId="5" borderId="1" xfId="0" applyNumberFormat="1" applyFont="1" applyFill="1" applyBorder="1"/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0" fontId="3" fillId="2" borderId="30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left" wrapText="1"/>
    </xf>
    <xf numFmtId="0" fontId="0" fillId="0" borderId="3" xfId="0" applyFont="1" applyBorder="1" applyAlignment="1">
      <alignment horizontal="left"/>
    </xf>
    <xf numFmtId="0" fontId="5" fillId="3" borderId="5" xfId="0" applyFont="1" applyFill="1" applyBorder="1"/>
    <xf numFmtId="0" fontId="0" fillId="0" borderId="10" xfId="0" applyFont="1" applyBorder="1" applyAlignment="1">
      <alignment horizontal="left" vertical="center" wrapText="1"/>
    </xf>
    <xf numFmtId="3" fontId="0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wrapText="1"/>
    </xf>
    <xf numFmtId="3" fontId="0" fillId="0" borderId="2" xfId="0" applyNumberFormat="1" applyFont="1" applyBorder="1" applyAlignment="1">
      <alignment horizontal="right" wrapText="1"/>
    </xf>
    <xf numFmtId="9" fontId="0" fillId="0" borderId="3" xfId="0" applyNumberFormat="1" applyFont="1" applyBorder="1"/>
    <xf numFmtId="0" fontId="0" fillId="0" borderId="2" xfId="0" applyFont="1" applyBorder="1" applyAlignment="1">
      <alignment vertical="center" wrapText="1"/>
    </xf>
    <xf numFmtId="0" fontId="7" fillId="0" borderId="8" xfId="0" applyFont="1" applyBorder="1"/>
    <xf numFmtId="4" fontId="0" fillId="0" borderId="10" xfId="0" applyNumberFormat="1" applyFont="1" applyBorder="1" applyAlignment="1">
      <alignment horizontal="left" vertical="top" wrapText="1"/>
    </xf>
    <xf numFmtId="3" fontId="6" fillId="0" borderId="9" xfId="0" applyNumberFormat="1" applyFont="1" applyBorder="1" applyAlignment="1">
      <alignment wrapText="1"/>
    </xf>
    <xf numFmtId="0" fontId="8" fillId="0" borderId="10" xfId="0" applyFont="1" applyBorder="1"/>
    <xf numFmtId="0" fontId="8" fillId="0" borderId="2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left" wrapText="1"/>
    </xf>
    <xf numFmtId="0" fontId="8" fillId="0" borderId="7" xfId="0" applyFont="1" applyBorder="1" applyAlignment="1">
      <alignment vertical="center" wrapText="1"/>
    </xf>
    <xf numFmtId="0" fontId="7" fillId="0" borderId="14" xfId="0" applyFont="1" applyBorder="1"/>
    <xf numFmtId="0" fontId="0" fillId="0" borderId="13" xfId="0" applyFont="1" applyBorder="1" applyAlignment="1">
      <alignment horizontal="left"/>
    </xf>
    <xf numFmtId="0" fontId="8" fillId="0" borderId="24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14" fontId="4" fillId="0" borderId="10" xfId="0" applyNumberFormat="1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5" fillId="0" borderId="10" xfId="0" applyFont="1" applyBorder="1"/>
    <xf numFmtId="3" fontId="4" fillId="0" borderId="24" xfId="0" applyNumberFormat="1" applyFont="1" applyBorder="1" applyAlignment="1">
      <alignment wrapText="1"/>
    </xf>
    <xf numFmtId="3" fontId="6" fillId="0" borderId="24" xfId="0" applyNumberFormat="1" applyFont="1" applyBorder="1" applyAlignment="1">
      <alignment wrapText="1"/>
    </xf>
    <xf numFmtId="3" fontId="5" fillId="0" borderId="24" xfId="0" applyNumberFormat="1" applyFont="1" applyBorder="1"/>
    <xf numFmtId="9" fontId="5" fillId="0" borderId="24" xfId="0" applyNumberFormat="1" applyFont="1" applyBorder="1"/>
    <xf numFmtId="0" fontId="2" fillId="0" borderId="25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 wrapText="1"/>
    </xf>
    <xf numFmtId="3" fontId="2" fillId="5" borderId="1" xfId="0" applyNumberFormat="1" applyFont="1" applyFill="1" applyBorder="1" applyAlignment="1">
      <alignment horizontal="right" wrapText="1"/>
    </xf>
    <xf numFmtId="0" fontId="0" fillId="0" borderId="3" xfId="0" applyFont="1" applyFill="1" applyBorder="1" applyAlignment="1">
      <alignment horizont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wrapText="1"/>
    </xf>
    <xf numFmtId="3" fontId="6" fillId="0" borderId="12" xfId="0" applyNumberFormat="1" applyFont="1" applyBorder="1" applyAlignment="1">
      <alignment wrapText="1"/>
    </xf>
    <xf numFmtId="3" fontId="8" fillId="0" borderId="5" xfId="0" applyNumberFormat="1" applyFont="1" applyBorder="1" applyAlignment="1">
      <alignment horizontal="right" wrapText="1"/>
    </xf>
    <xf numFmtId="9" fontId="0" fillId="0" borderId="15" xfId="0" applyNumberFormat="1" applyFont="1" applyBorder="1"/>
    <xf numFmtId="0" fontId="0" fillId="0" borderId="15" xfId="0" applyFont="1" applyFill="1" applyBorder="1" applyAlignment="1">
      <alignment horizontal="center"/>
    </xf>
    <xf numFmtId="3" fontId="8" fillId="0" borderId="24" xfId="0" applyNumberFormat="1" applyFont="1" applyBorder="1" applyAlignment="1">
      <alignment horizontal="right" wrapText="1"/>
    </xf>
    <xf numFmtId="3" fontId="6" fillId="0" borderId="10" xfId="0" applyNumberFormat="1" applyFont="1" applyBorder="1" applyAlignment="1">
      <alignment wrapText="1"/>
    </xf>
    <xf numFmtId="0" fontId="0" fillId="0" borderId="13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2" fillId="0" borderId="21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vertical="center" wrapText="1"/>
    </xf>
    <xf numFmtId="0" fontId="2" fillId="5" borderId="23" xfId="0" applyFont="1" applyFill="1" applyBorder="1" applyAlignment="1">
      <alignment vertical="center" wrapText="1"/>
    </xf>
    <xf numFmtId="3" fontId="2" fillId="5" borderId="11" xfId="0" applyNumberFormat="1" applyFont="1" applyFill="1" applyBorder="1" applyAlignment="1">
      <alignment horizontal="right" wrapText="1"/>
    </xf>
    <xf numFmtId="3" fontId="2" fillId="5" borderId="3" xfId="0" applyNumberFormat="1" applyFont="1" applyFill="1" applyBorder="1" applyAlignment="1">
      <alignment horizontal="right" wrapText="1"/>
    </xf>
    <xf numFmtId="3" fontId="2" fillId="5" borderId="17" xfId="0" applyNumberFormat="1" applyFont="1" applyFill="1" applyBorder="1" applyAlignment="1">
      <alignment horizontal="right" wrapText="1"/>
    </xf>
    <xf numFmtId="3" fontId="0" fillId="0" borderId="0" xfId="0" applyNumberFormat="1" applyFont="1"/>
    <xf numFmtId="0" fontId="5" fillId="0" borderId="15" xfId="0" applyFont="1" applyFill="1" applyBorder="1" applyAlignment="1"/>
    <xf numFmtId="0" fontId="5" fillId="0" borderId="23" xfId="0" applyFont="1" applyFill="1" applyBorder="1" applyAlignment="1"/>
    <xf numFmtId="14" fontId="5" fillId="0" borderId="23" xfId="0" applyNumberFormat="1" applyFont="1" applyFill="1" applyBorder="1" applyAlignment="1"/>
    <xf numFmtId="3" fontId="5" fillId="0" borderId="11" xfId="0" applyNumberFormat="1" applyFont="1" applyFill="1" applyBorder="1" applyAlignment="1"/>
    <xf numFmtId="3" fontId="5" fillId="0" borderId="19" xfId="0" applyNumberFormat="1" applyFont="1" applyFill="1" applyBorder="1" applyAlignment="1"/>
    <xf numFmtId="3" fontId="5" fillId="0" borderId="1" xfId="0" applyNumberFormat="1" applyFont="1" applyFill="1" applyBorder="1" applyAlignment="1"/>
    <xf numFmtId="3" fontId="5" fillId="0" borderId="10" xfId="0" applyNumberFormat="1" applyFont="1" applyFill="1" applyBorder="1" applyAlignment="1"/>
    <xf numFmtId="9" fontId="5" fillId="0" borderId="11" xfId="0" applyNumberFormat="1" applyFont="1" applyFill="1" applyBorder="1" applyAlignment="1"/>
    <xf numFmtId="3" fontId="5" fillId="0" borderId="9" xfId="0" applyNumberFormat="1" applyFont="1" applyFill="1" applyBorder="1" applyAlignment="1"/>
    <xf numFmtId="3" fontId="5" fillId="0" borderId="6" xfId="0" applyNumberFormat="1" applyFont="1" applyFill="1" applyBorder="1" applyAlignment="1"/>
    <xf numFmtId="0" fontId="8" fillId="0" borderId="23" xfId="0" applyFont="1" applyFill="1" applyBorder="1" applyAlignment="1"/>
    <xf numFmtId="3" fontId="0" fillId="0" borderId="1" xfId="0" applyNumberFormat="1" applyFont="1" applyFill="1" applyBorder="1"/>
    <xf numFmtId="3" fontId="0" fillId="0" borderId="0" xfId="0" applyNumberFormat="1" applyFont="1" applyFill="1"/>
    <xf numFmtId="0" fontId="5" fillId="0" borderId="1" xfId="0" applyFont="1" applyFill="1" applyBorder="1" applyAlignment="1"/>
    <xf numFmtId="0" fontId="5" fillId="0" borderId="27" xfId="0" applyFont="1" applyFill="1" applyBorder="1" applyAlignment="1"/>
    <xf numFmtId="0" fontId="5" fillId="0" borderId="28" xfId="0" applyFont="1" applyFill="1" applyBorder="1" applyAlignment="1"/>
    <xf numFmtId="14" fontId="5" fillId="0" borderId="28" xfId="0" applyNumberFormat="1" applyFont="1" applyFill="1" applyBorder="1" applyAlignment="1"/>
    <xf numFmtId="0" fontId="5" fillId="0" borderId="13" xfId="0" applyFont="1" applyFill="1" applyBorder="1" applyAlignment="1"/>
    <xf numFmtId="0" fontId="5" fillId="0" borderId="20" xfId="0" applyFont="1" applyFill="1" applyBorder="1" applyAlignment="1"/>
    <xf numFmtId="14" fontId="5" fillId="0" borderId="20" xfId="0" applyNumberFormat="1" applyFont="1" applyFill="1" applyBorder="1" applyAlignment="1"/>
    <xf numFmtId="3" fontId="5" fillId="0" borderId="16" xfId="0" applyNumberFormat="1" applyFont="1" applyFill="1" applyBorder="1" applyAlignment="1"/>
    <xf numFmtId="3" fontId="5" fillId="0" borderId="0" xfId="0" applyNumberFormat="1" applyFont="1" applyFill="1" applyBorder="1" applyAlignment="1"/>
    <xf numFmtId="0" fontId="2" fillId="0" borderId="8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5" fillId="0" borderId="11" xfId="0" applyFont="1" applyFill="1" applyBorder="1" applyAlignment="1"/>
    <xf numFmtId="9" fontId="5" fillId="0" borderId="15" xfId="0" applyNumberFormat="1" applyFont="1" applyFill="1" applyBorder="1" applyAlignment="1"/>
    <xf numFmtId="0" fontId="5" fillId="0" borderId="5" xfId="0" applyFont="1" applyFill="1" applyBorder="1" applyAlignment="1"/>
    <xf numFmtId="3" fontId="5" fillId="0" borderId="12" xfId="0" applyNumberFormat="1" applyFont="1" applyFill="1" applyBorder="1" applyAlignment="1"/>
    <xf numFmtId="0" fontId="5" fillId="0" borderId="10" xfId="0" applyFont="1" applyFill="1" applyBorder="1" applyAlignment="1"/>
    <xf numFmtId="0" fontId="2" fillId="5" borderId="8" xfId="0" applyFont="1" applyFill="1" applyBorder="1" applyAlignment="1">
      <alignment vertical="center" wrapText="1"/>
    </xf>
    <xf numFmtId="0" fontId="9" fillId="4" borderId="5" xfId="0" applyFont="1" applyFill="1" applyBorder="1"/>
    <xf numFmtId="0" fontId="9" fillId="4" borderId="0" xfId="0" applyFont="1" applyFill="1"/>
    <xf numFmtId="0" fontId="9" fillId="4" borderId="6" xfId="0" applyFont="1" applyFill="1" applyBorder="1"/>
    <xf numFmtId="3" fontId="9" fillId="4" borderId="18" xfId="0" applyNumberFormat="1" applyFont="1" applyFill="1" applyBorder="1"/>
    <xf numFmtId="9" fontId="9" fillId="4" borderId="18" xfId="0" applyNumberFormat="1" applyFont="1" applyFill="1" applyBorder="1"/>
    <xf numFmtId="9" fontId="9" fillId="4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9"/>
  <sheetViews>
    <sheetView tabSelected="1" workbookViewId="0">
      <selection activeCell="K160" sqref="K160"/>
    </sheetView>
  </sheetViews>
  <sheetFormatPr defaultRowHeight="14.5" x14ac:dyDescent="0.35"/>
  <cols>
    <col min="1" max="1" width="15.81640625" style="8" bestFit="1" customWidth="1"/>
    <col min="2" max="2" width="25.7265625" style="8" bestFit="1" customWidth="1"/>
    <col min="3" max="3" width="17.7265625" style="8" customWidth="1"/>
    <col min="4" max="4" width="55.26953125" style="8" customWidth="1"/>
    <col min="5" max="6" width="20.81640625" style="8" customWidth="1"/>
    <col min="7" max="7" width="71.7265625" style="8" customWidth="1"/>
    <col min="8" max="8" width="12.81640625" style="8" bestFit="1" customWidth="1"/>
    <col min="9" max="9" width="18.54296875" style="8" customWidth="1"/>
    <col min="10" max="10" width="19" style="8" customWidth="1"/>
    <col min="11" max="11" width="20" style="8" bestFit="1" customWidth="1"/>
    <col min="12" max="12" width="8.7265625" style="8"/>
    <col min="13" max="13" width="10.453125" style="8" bestFit="1" customWidth="1"/>
    <col min="14" max="14" width="10.81640625" style="8" bestFit="1" customWidth="1"/>
    <col min="15" max="16384" width="8.7265625" style="8"/>
  </cols>
  <sheetData>
    <row r="2" spans="1:13" ht="15" thickBot="1" x14ac:dyDescent="0.4"/>
    <row r="3" spans="1:13" ht="40.5" customHeight="1" thickTop="1" thickBot="1" x14ac:dyDescent="0.5">
      <c r="A3" s="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</row>
    <row r="4" spans="1:13" ht="24.75" customHeight="1" thickTop="1" x14ac:dyDescent="0.35">
      <c r="A4" s="6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3" t="s">
        <v>7</v>
      </c>
      <c r="H4" s="12" t="s">
        <v>8</v>
      </c>
      <c r="I4" s="12" t="s">
        <v>9</v>
      </c>
      <c r="J4" s="14" t="s">
        <v>10</v>
      </c>
      <c r="K4" s="14" t="s">
        <v>11</v>
      </c>
      <c r="L4" s="14" t="s">
        <v>12</v>
      </c>
      <c r="M4" s="14" t="s">
        <v>13</v>
      </c>
    </row>
    <row r="5" spans="1:13" ht="24.75" customHeight="1" x14ac:dyDescent="0.35">
      <c r="A5" s="7"/>
      <c r="B5" s="15"/>
      <c r="C5" s="15"/>
      <c r="D5" s="15"/>
      <c r="E5" s="16"/>
      <c r="F5" s="17"/>
      <c r="G5" s="12"/>
      <c r="H5" s="15"/>
      <c r="I5" s="15"/>
      <c r="J5" s="18"/>
      <c r="K5" s="18"/>
      <c r="L5" s="19"/>
      <c r="M5" s="19"/>
    </row>
    <row r="6" spans="1:13" ht="24" customHeight="1" x14ac:dyDescent="0.35">
      <c r="A6" s="20" t="s">
        <v>14</v>
      </c>
      <c r="B6" s="21" t="s">
        <v>15</v>
      </c>
      <c r="C6" s="22">
        <v>44617</v>
      </c>
      <c r="D6" s="23" t="s">
        <v>16</v>
      </c>
      <c r="E6" s="24" t="s">
        <v>17</v>
      </c>
      <c r="F6" s="23" t="s">
        <v>18</v>
      </c>
      <c r="G6" s="25" t="s">
        <v>19</v>
      </c>
      <c r="H6" s="26">
        <v>5694312</v>
      </c>
      <c r="I6" s="26">
        <v>4500000</v>
      </c>
      <c r="J6" s="27">
        <v>4500000</v>
      </c>
      <c r="K6" s="28">
        <f>I6-J6</f>
        <v>0</v>
      </c>
      <c r="L6" s="29">
        <f>+J6/I6</f>
        <v>1</v>
      </c>
      <c r="M6" s="29">
        <f>+K6/J6</f>
        <v>0</v>
      </c>
    </row>
    <row r="7" spans="1:13" ht="24" customHeight="1" x14ac:dyDescent="0.35">
      <c r="A7" s="20" t="s">
        <v>14</v>
      </c>
      <c r="B7" s="21" t="s">
        <v>20</v>
      </c>
      <c r="C7" s="22">
        <v>44630</v>
      </c>
      <c r="D7" s="30" t="s">
        <v>21</v>
      </c>
      <c r="E7" s="31" t="s">
        <v>22</v>
      </c>
      <c r="F7" s="23" t="s">
        <v>18</v>
      </c>
      <c r="G7" s="25" t="s">
        <v>23</v>
      </c>
      <c r="H7" s="26">
        <v>8015758</v>
      </c>
      <c r="I7" s="26">
        <v>5015758</v>
      </c>
      <c r="J7" s="26">
        <v>5015758</v>
      </c>
      <c r="K7" s="28">
        <f>I7-J7</f>
        <v>0</v>
      </c>
      <c r="L7" s="29">
        <f>+J7/I7</f>
        <v>1</v>
      </c>
      <c r="M7" s="29">
        <f t="shared" ref="M7:M13" si="0">+K7/I7</f>
        <v>0</v>
      </c>
    </row>
    <row r="8" spans="1:13" ht="24" customHeight="1" x14ac:dyDescent="0.35">
      <c r="A8" s="20" t="s">
        <v>14</v>
      </c>
      <c r="B8" s="21" t="s">
        <v>24</v>
      </c>
      <c r="C8" s="22">
        <v>44671</v>
      </c>
      <c r="D8" s="30" t="s">
        <v>25</v>
      </c>
      <c r="E8" s="31" t="s">
        <v>26</v>
      </c>
      <c r="F8" s="23" t="s">
        <v>18</v>
      </c>
      <c r="G8" s="32" t="s">
        <v>27</v>
      </c>
      <c r="H8" s="26">
        <v>8500000</v>
      </c>
      <c r="I8" s="26">
        <v>4500000</v>
      </c>
      <c r="J8" s="33">
        <v>4500000</v>
      </c>
      <c r="K8" s="28">
        <f t="shared" ref="K8:K13" si="1">I8-J8</f>
        <v>0</v>
      </c>
      <c r="L8" s="29">
        <f t="shared" ref="L8:L11" si="2">+J8/I8</f>
        <v>1</v>
      </c>
      <c r="M8" s="29">
        <f t="shared" si="0"/>
        <v>0</v>
      </c>
    </row>
    <row r="9" spans="1:13" ht="24" customHeight="1" x14ac:dyDescent="0.35">
      <c r="A9" s="20" t="s">
        <v>14</v>
      </c>
      <c r="B9" s="21" t="s">
        <v>28</v>
      </c>
      <c r="C9" s="22">
        <v>44676</v>
      </c>
      <c r="D9" s="30" t="s">
        <v>29</v>
      </c>
      <c r="E9" s="31" t="s">
        <v>30</v>
      </c>
      <c r="F9" s="23" t="s">
        <v>18</v>
      </c>
      <c r="G9" s="34" t="s">
        <v>31</v>
      </c>
      <c r="H9" s="26">
        <v>6010000</v>
      </c>
      <c r="I9" s="26">
        <v>4000000</v>
      </c>
      <c r="J9" s="26">
        <v>4000000</v>
      </c>
      <c r="K9" s="28">
        <f t="shared" si="1"/>
        <v>0</v>
      </c>
      <c r="L9" s="29">
        <f t="shared" si="2"/>
        <v>1</v>
      </c>
      <c r="M9" s="29">
        <f t="shared" si="0"/>
        <v>0</v>
      </c>
    </row>
    <row r="10" spans="1:13" ht="24" customHeight="1" x14ac:dyDescent="0.35">
      <c r="A10" s="20" t="s">
        <v>14</v>
      </c>
      <c r="B10" s="21" t="s">
        <v>32</v>
      </c>
      <c r="C10" s="22">
        <v>44679</v>
      </c>
      <c r="D10" s="35" t="s">
        <v>33</v>
      </c>
      <c r="E10" s="31" t="s">
        <v>34</v>
      </c>
      <c r="F10" s="23" t="s">
        <v>18</v>
      </c>
      <c r="G10" s="36" t="s">
        <v>35</v>
      </c>
      <c r="H10" s="26">
        <v>4778918</v>
      </c>
      <c r="I10" s="26">
        <v>4000000</v>
      </c>
      <c r="J10" s="33">
        <v>2820916</v>
      </c>
      <c r="K10" s="28">
        <f t="shared" si="1"/>
        <v>1179084</v>
      </c>
      <c r="L10" s="29">
        <f>+J10/I10</f>
        <v>0.70522899999999999</v>
      </c>
      <c r="M10" s="29">
        <f t="shared" si="0"/>
        <v>0.29477100000000001</v>
      </c>
    </row>
    <row r="11" spans="1:13" ht="24" customHeight="1" x14ac:dyDescent="0.35">
      <c r="A11" s="20" t="s">
        <v>14</v>
      </c>
      <c r="B11" s="21" t="s">
        <v>36</v>
      </c>
      <c r="C11" s="22">
        <v>44732</v>
      </c>
      <c r="D11" s="23" t="s">
        <v>37</v>
      </c>
      <c r="E11" s="31" t="s">
        <v>38</v>
      </c>
      <c r="F11" s="23" t="s">
        <v>18</v>
      </c>
      <c r="G11" s="36" t="s">
        <v>39</v>
      </c>
      <c r="H11" s="26">
        <v>4532500</v>
      </c>
      <c r="I11" s="37">
        <v>4000000</v>
      </c>
      <c r="J11" s="33">
        <v>1200000</v>
      </c>
      <c r="K11" s="38">
        <f t="shared" si="1"/>
        <v>2800000</v>
      </c>
      <c r="L11" s="29">
        <f t="shared" si="2"/>
        <v>0.3</v>
      </c>
      <c r="M11" s="29">
        <f t="shared" si="0"/>
        <v>0.7</v>
      </c>
    </row>
    <row r="12" spans="1:13" ht="24" customHeight="1" x14ac:dyDescent="0.35">
      <c r="A12" s="20" t="s">
        <v>14</v>
      </c>
      <c r="B12" s="21" t="s">
        <v>40</v>
      </c>
      <c r="C12" s="22">
        <v>44700</v>
      </c>
      <c r="D12" s="35" t="s">
        <v>41</v>
      </c>
      <c r="E12" s="31" t="s">
        <v>42</v>
      </c>
      <c r="F12" s="23" t="s">
        <v>43</v>
      </c>
      <c r="G12" s="36" t="s">
        <v>44</v>
      </c>
      <c r="H12" s="37">
        <v>595000</v>
      </c>
      <c r="I12" s="37">
        <v>595000</v>
      </c>
      <c r="J12" s="33">
        <v>595000</v>
      </c>
      <c r="K12" s="38">
        <f t="shared" si="1"/>
        <v>0</v>
      </c>
      <c r="L12" s="29">
        <f>+J12/I12</f>
        <v>1</v>
      </c>
      <c r="M12" s="29">
        <f t="shared" si="0"/>
        <v>0</v>
      </c>
    </row>
    <row r="13" spans="1:13" ht="24" customHeight="1" x14ac:dyDescent="0.35">
      <c r="A13" s="39" t="s">
        <v>14</v>
      </c>
      <c r="B13" s="40" t="s">
        <v>45</v>
      </c>
      <c r="C13" s="41">
        <v>44711</v>
      </c>
      <c r="D13" s="42" t="s">
        <v>46</v>
      </c>
      <c r="E13" s="43" t="s">
        <v>34</v>
      </c>
      <c r="F13" s="44" t="s">
        <v>43</v>
      </c>
      <c r="G13" s="45" t="s">
        <v>47</v>
      </c>
      <c r="H13" s="37">
        <v>452873</v>
      </c>
      <c r="I13" s="37">
        <v>315256</v>
      </c>
      <c r="J13" s="33">
        <v>315256</v>
      </c>
      <c r="K13" s="38">
        <f t="shared" si="1"/>
        <v>0</v>
      </c>
      <c r="L13" s="29">
        <f>+J13/I13</f>
        <v>1</v>
      </c>
      <c r="M13" s="29">
        <f t="shared" si="0"/>
        <v>0</v>
      </c>
    </row>
    <row r="14" spans="1:13" ht="31.5" customHeight="1" x14ac:dyDescent="0.35">
      <c r="A14" s="46" t="s">
        <v>14</v>
      </c>
      <c r="B14" s="47" t="s">
        <v>51</v>
      </c>
      <c r="C14" s="48">
        <v>44825</v>
      </c>
      <c r="D14" s="49" t="s">
        <v>52</v>
      </c>
      <c r="E14" s="50" t="s">
        <v>26</v>
      </c>
      <c r="F14" s="50" t="s">
        <v>43</v>
      </c>
      <c r="G14" s="49" t="s">
        <v>53</v>
      </c>
      <c r="H14" s="51">
        <v>1159565</v>
      </c>
      <c r="I14" s="52">
        <v>675000</v>
      </c>
      <c r="J14" s="52">
        <v>202500</v>
      </c>
      <c r="K14" s="53">
        <v>472500</v>
      </c>
      <c r="L14" s="54">
        <v>0.3</v>
      </c>
      <c r="M14" s="54">
        <v>0.7</v>
      </c>
    </row>
    <row r="15" spans="1:13" ht="15" customHeight="1" x14ac:dyDescent="0.35">
      <c r="A15" s="55" t="s">
        <v>54</v>
      </c>
      <c r="B15" s="56"/>
      <c r="C15" s="56"/>
      <c r="D15" s="56"/>
      <c r="E15" s="56"/>
      <c r="F15" s="56"/>
      <c r="G15" s="56"/>
      <c r="H15" s="57">
        <f>SUM(H6:H14)</f>
        <v>39738926</v>
      </c>
      <c r="I15" s="57">
        <f>SUM(I6:I14)</f>
        <v>27601014</v>
      </c>
      <c r="J15" s="57">
        <f>SUM(J6:J14)</f>
        <v>23149430</v>
      </c>
      <c r="K15" s="57">
        <f>SUM(K6:L14)</f>
        <v>4451591.3052289998</v>
      </c>
      <c r="L15" s="5">
        <f>+J15/I15</f>
        <v>0.83871665004771201</v>
      </c>
      <c r="M15" s="5">
        <f>+K15/I15</f>
        <v>0.16128361462477428</v>
      </c>
    </row>
    <row r="16" spans="1:13" ht="24" customHeight="1" x14ac:dyDescent="0.35">
      <c r="A16" s="58" t="s">
        <v>55</v>
      </c>
      <c r="B16" s="59" t="s">
        <v>56</v>
      </c>
      <c r="C16" s="4"/>
      <c r="D16" s="23" t="s">
        <v>48</v>
      </c>
      <c r="E16" s="50" t="s">
        <v>49</v>
      </c>
      <c r="F16" s="50" t="s">
        <v>18</v>
      </c>
      <c r="G16" s="60" t="s">
        <v>57</v>
      </c>
      <c r="H16" s="61">
        <v>1000000</v>
      </c>
      <c r="I16" s="62">
        <v>1000000</v>
      </c>
      <c r="J16" s="33">
        <v>450000</v>
      </c>
      <c r="K16" s="63">
        <f t="shared" ref="K16:K18" si="3">I16-J16</f>
        <v>550000</v>
      </c>
      <c r="L16" s="64">
        <f>+J16/I16</f>
        <v>0.45</v>
      </c>
      <c r="M16" s="64">
        <f>+K16/I16</f>
        <v>0.55000000000000004</v>
      </c>
    </row>
    <row r="17" spans="1:13" ht="24" customHeight="1" x14ac:dyDescent="0.35">
      <c r="A17" s="65" t="s">
        <v>55</v>
      </c>
      <c r="B17" s="59" t="s">
        <v>58</v>
      </c>
      <c r="C17" s="4"/>
      <c r="D17" s="23" t="s">
        <v>59</v>
      </c>
      <c r="E17" s="50" t="s">
        <v>60</v>
      </c>
      <c r="F17" s="50" t="s">
        <v>18</v>
      </c>
      <c r="G17" s="60" t="s">
        <v>61</v>
      </c>
      <c r="H17" s="66">
        <v>1000000</v>
      </c>
      <c r="I17" s="67">
        <v>1000000</v>
      </c>
      <c r="J17" s="33">
        <f>450000+484346</f>
        <v>934346</v>
      </c>
      <c r="K17" s="38">
        <f t="shared" si="3"/>
        <v>65654</v>
      </c>
      <c r="L17" s="29">
        <f t="shared" ref="L17:L69" si="4">+J17/I17</f>
        <v>0.93434600000000001</v>
      </c>
      <c r="M17" s="29">
        <f t="shared" ref="M17:M32" si="5">+K17/I17</f>
        <v>6.5654000000000004E-2</v>
      </c>
    </row>
    <row r="18" spans="1:13" ht="24" customHeight="1" x14ac:dyDescent="0.35">
      <c r="A18" s="58" t="s">
        <v>55</v>
      </c>
      <c r="B18" s="59" t="s">
        <v>62</v>
      </c>
      <c r="C18" s="4"/>
      <c r="D18" s="23" t="s">
        <v>48</v>
      </c>
      <c r="E18" s="50" t="s">
        <v>49</v>
      </c>
      <c r="F18" s="50" t="s">
        <v>18</v>
      </c>
      <c r="G18" s="60" t="s">
        <v>63</v>
      </c>
      <c r="H18" s="66">
        <v>1562306</v>
      </c>
      <c r="I18" s="67">
        <v>1562306</v>
      </c>
      <c r="J18" s="33">
        <v>1406375</v>
      </c>
      <c r="K18" s="38">
        <f t="shared" si="3"/>
        <v>155931</v>
      </c>
      <c r="L18" s="29">
        <f t="shared" si="4"/>
        <v>0.9001917678098913</v>
      </c>
      <c r="M18" s="29">
        <f t="shared" si="5"/>
        <v>9.9808232190108717E-2</v>
      </c>
    </row>
    <row r="19" spans="1:13" ht="24" customHeight="1" x14ac:dyDescent="0.35">
      <c r="A19" s="58" t="s">
        <v>55</v>
      </c>
      <c r="B19" s="59" t="s">
        <v>64</v>
      </c>
      <c r="C19" s="4"/>
      <c r="D19" s="23" t="s">
        <v>59</v>
      </c>
      <c r="E19" s="50" t="s">
        <v>60</v>
      </c>
      <c r="F19" s="50" t="s">
        <v>18</v>
      </c>
      <c r="G19" s="60" t="s">
        <v>65</v>
      </c>
      <c r="H19" s="66">
        <v>1892639</v>
      </c>
      <c r="I19" s="67">
        <v>1892639</v>
      </c>
      <c r="J19" s="33">
        <v>1704043</v>
      </c>
      <c r="K19" s="38">
        <f>I19-J19</f>
        <v>188596</v>
      </c>
      <c r="L19" s="29">
        <f t="shared" si="4"/>
        <v>0.90035289349949987</v>
      </c>
      <c r="M19" s="29">
        <f>+K19/I19</f>
        <v>9.9647106500500099E-2</v>
      </c>
    </row>
    <row r="20" spans="1:13" ht="24" customHeight="1" x14ac:dyDescent="0.35">
      <c r="A20" s="58" t="s">
        <v>55</v>
      </c>
      <c r="B20" s="59" t="s">
        <v>66</v>
      </c>
      <c r="C20" s="4"/>
      <c r="D20" s="23" t="s">
        <v>67</v>
      </c>
      <c r="E20" s="50" t="s">
        <v>26</v>
      </c>
      <c r="F20" s="50" t="s">
        <v>18</v>
      </c>
      <c r="G20" s="60" t="s">
        <v>68</v>
      </c>
      <c r="H20" s="66">
        <v>2158188</v>
      </c>
      <c r="I20" s="67">
        <v>2158188</v>
      </c>
      <c r="J20" s="33">
        <v>2158188</v>
      </c>
      <c r="K20" s="38">
        <f>I20-J20</f>
        <v>0</v>
      </c>
      <c r="L20" s="29">
        <f t="shared" si="4"/>
        <v>1</v>
      </c>
      <c r="M20" s="29">
        <f t="shared" si="5"/>
        <v>0</v>
      </c>
    </row>
    <row r="21" spans="1:13" ht="24" customHeight="1" x14ac:dyDescent="0.35">
      <c r="A21" s="58" t="s">
        <v>55</v>
      </c>
      <c r="B21" s="59" t="s">
        <v>69</v>
      </c>
      <c r="C21" s="4"/>
      <c r="D21" s="23" t="s">
        <v>67</v>
      </c>
      <c r="E21" s="50" t="s">
        <v>26</v>
      </c>
      <c r="F21" s="50" t="s">
        <v>18</v>
      </c>
      <c r="G21" s="60" t="s">
        <v>70</v>
      </c>
      <c r="H21" s="66">
        <v>1650000</v>
      </c>
      <c r="I21" s="67">
        <v>1650000</v>
      </c>
      <c r="J21" s="33">
        <v>1650000</v>
      </c>
      <c r="K21" s="38">
        <f t="shared" ref="K21:K50" si="6">I21-J21</f>
        <v>0</v>
      </c>
      <c r="L21" s="29">
        <f t="shared" si="4"/>
        <v>1</v>
      </c>
      <c r="M21" s="29">
        <f t="shared" si="5"/>
        <v>0</v>
      </c>
    </row>
    <row r="22" spans="1:13" ht="24" customHeight="1" x14ac:dyDescent="0.35">
      <c r="A22" s="58" t="s">
        <v>55</v>
      </c>
      <c r="B22" s="59" t="s">
        <v>71</v>
      </c>
      <c r="C22" s="4"/>
      <c r="D22" s="23" t="s">
        <v>72</v>
      </c>
      <c r="E22" s="50" t="s">
        <v>73</v>
      </c>
      <c r="F22" s="50" t="s">
        <v>18</v>
      </c>
      <c r="G22" s="60" t="s">
        <v>74</v>
      </c>
      <c r="H22" s="66">
        <v>2641675</v>
      </c>
      <c r="I22" s="67">
        <v>2641675</v>
      </c>
      <c r="J22" s="33">
        <v>2379673</v>
      </c>
      <c r="K22" s="38">
        <f t="shared" si="6"/>
        <v>262002</v>
      </c>
      <c r="L22" s="29">
        <f t="shared" si="4"/>
        <v>0.9008197450481229</v>
      </c>
      <c r="M22" s="29">
        <f t="shared" si="5"/>
        <v>9.9180254951877128E-2</v>
      </c>
    </row>
    <row r="23" spans="1:13" ht="24" customHeight="1" x14ac:dyDescent="0.35">
      <c r="A23" s="58" t="s">
        <v>55</v>
      </c>
      <c r="B23" s="59" t="s">
        <v>75</v>
      </c>
      <c r="C23" s="4"/>
      <c r="D23" s="23" t="s">
        <v>76</v>
      </c>
      <c r="E23" s="50" t="s">
        <v>77</v>
      </c>
      <c r="F23" s="50" t="s">
        <v>18</v>
      </c>
      <c r="G23" s="60" t="s">
        <v>78</v>
      </c>
      <c r="H23" s="66">
        <v>800000</v>
      </c>
      <c r="I23" s="67">
        <v>800000</v>
      </c>
      <c r="J23" s="33">
        <v>728884</v>
      </c>
      <c r="K23" s="38">
        <f t="shared" si="6"/>
        <v>71116</v>
      </c>
      <c r="L23" s="29">
        <f>+J23/I23</f>
        <v>0.91110500000000005</v>
      </c>
      <c r="M23" s="29">
        <f t="shared" si="5"/>
        <v>8.8895000000000002E-2</v>
      </c>
    </row>
    <row r="24" spans="1:13" ht="24" customHeight="1" x14ac:dyDescent="0.35">
      <c r="A24" s="58" t="s">
        <v>55</v>
      </c>
      <c r="B24" s="59" t="s">
        <v>79</v>
      </c>
      <c r="C24" s="4"/>
      <c r="D24" s="23" t="s">
        <v>80</v>
      </c>
      <c r="E24" s="50" t="s">
        <v>30</v>
      </c>
      <c r="F24" s="50" t="s">
        <v>18</v>
      </c>
      <c r="G24" s="60" t="s">
        <v>81</v>
      </c>
      <c r="H24" s="66">
        <v>2807207</v>
      </c>
      <c r="I24" s="67">
        <v>2807207</v>
      </c>
      <c r="J24" s="33">
        <v>2807207</v>
      </c>
      <c r="K24" s="38">
        <f t="shared" si="6"/>
        <v>0</v>
      </c>
      <c r="L24" s="29">
        <f t="shared" si="4"/>
        <v>1</v>
      </c>
      <c r="M24" s="29">
        <f t="shared" si="5"/>
        <v>0</v>
      </c>
    </row>
    <row r="25" spans="1:13" ht="24" customHeight="1" x14ac:dyDescent="0.35">
      <c r="A25" s="58" t="s">
        <v>55</v>
      </c>
      <c r="B25" s="59" t="s">
        <v>82</v>
      </c>
      <c r="C25" s="4"/>
      <c r="D25" s="23" t="s">
        <v>37</v>
      </c>
      <c r="E25" s="50" t="s">
        <v>38</v>
      </c>
      <c r="F25" s="50" t="s">
        <v>18</v>
      </c>
      <c r="G25" s="60" t="s">
        <v>83</v>
      </c>
      <c r="H25" s="66">
        <v>2302104</v>
      </c>
      <c r="I25" s="67">
        <v>2302104</v>
      </c>
      <c r="J25" s="33">
        <v>2302104</v>
      </c>
      <c r="K25" s="38">
        <f t="shared" si="6"/>
        <v>0</v>
      </c>
      <c r="L25" s="29">
        <f t="shared" si="4"/>
        <v>1</v>
      </c>
      <c r="M25" s="29">
        <f t="shared" si="5"/>
        <v>0</v>
      </c>
    </row>
    <row r="26" spans="1:13" ht="24" customHeight="1" x14ac:dyDescent="0.35">
      <c r="A26" s="58" t="s">
        <v>55</v>
      </c>
      <c r="B26" s="59" t="s">
        <v>84</v>
      </c>
      <c r="C26" s="4"/>
      <c r="D26" s="23" t="s">
        <v>85</v>
      </c>
      <c r="E26" s="50" t="s">
        <v>86</v>
      </c>
      <c r="F26" s="50" t="s">
        <v>18</v>
      </c>
      <c r="G26" s="60" t="s">
        <v>87</v>
      </c>
      <c r="H26" s="66">
        <v>1899566</v>
      </c>
      <c r="I26" s="67">
        <v>1899566</v>
      </c>
      <c r="J26" s="33">
        <v>1899566</v>
      </c>
      <c r="K26" s="38">
        <f t="shared" si="6"/>
        <v>0</v>
      </c>
      <c r="L26" s="29">
        <f t="shared" si="4"/>
        <v>1</v>
      </c>
      <c r="M26" s="29">
        <f t="shared" si="5"/>
        <v>0</v>
      </c>
    </row>
    <row r="27" spans="1:13" ht="24" customHeight="1" x14ac:dyDescent="0.35">
      <c r="A27" s="58" t="s">
        <v>55</v>
      </c>
      <c r="B27" s="59" t="s">
        <v>88</v>
      </c>
      <c r="C27" s="4"/>
      <c r="D27" s="23" t="s">
        <v>89</v>
      </c>
      <c r="E27" s="50" t="s">
        <v>90</v>
      </c>
      <c r="F27" s="50" t="s">
        <v>18</v>
      </c>
      <c r="G27" s="60" t="s">
        <v>91</v>
      </c>
      <c r="H27" s="66">
        <v>1594110</v>
      </c>
      <c r="I27" s="67">
        <v>1594110</v>
      </c>
      <c r="J27" s="33">
        <v>1594110</v>
      </c>
      <c r="K27" s="38">
        <f t="shared" si="6"/>
        <v>0</v>
      </c>
      <c r="L27" s="29">
        <f>+J27/I27</f>
        <v>1</v>
      </c>
      <c r="M27" s="29">
        <f t="shared" si="5"/>
        <v>0</v>
      </c>
    </row>
    <row r="28" spans="1:13" ht="24" customHeight="1" x14ac:dyDescent="0.35">
      <c r="A28" s="58" t="s">
        <v>55</v>
      </c>
      <c r="B28" s="59" t="s">
        <v>92</v>
      </c>
      <c r="C28" s="4"/>
      <c r="D28" s="23" t="s">
        <v>93</v>
      </c>
      <c r="E28" s="50" t="s">
        <v>94</v>
      </c>
      <c r="F28" s="50" t="s">
        <v>18</v>
      </c>
      <c r="G28" s="60" t="s">
        <v>63</v>
      </c>
      <c r="H28" s="66">
        <v>1716051</v>
      </c>
      <c r="I28" s="67">
        <v>1716051</v>
      </c>
      <c r="J28" s="33">
        <v>1716051</v>
      </c>
      <c r="K28" s="38">
        <f t="shared" si="6"/>
        <v>0</v>
      </c>
      <c r="L28" s="29">
        <f t="shared" si="4"/>
        <v>1</v>
      </c>
      <c r="M28" s="29">
        <f t="shared" si="5"/>
        <v>0</v>
      </c>
    </row>
    <row r="29" spans="1:13" ht="24" customHeight="1" x14ac:dyDescent="0.35">
      <c r="A29" s="58" t="s">
        <v>55</v>
      </c>
      <c r="B29" s="59" t="s">
        <v>95</v>
      </c>
      <c r="C29" s="4"/>
      <c r="D29" s="23" t="s">
        <v>96</v>
      </c>
      <c r="E29" s="50" t="s">
        <v>97</v>
      </c>
      <c r="F29" s="50" t="s">
        <v>18</v>
      </c>
      <c r="G29" s="60" t="s">
        <v>98</v>
      </c>
      <c r="H29" s="66">
        <v>1712617</v>
      </c>
      <c r="I29" s="67">
        <v>1712617</v>
      </c>
      <c r="J29" s="33">
        <v>1712616.65</v>
      </c>
      <c r="K29" s="38">
        <f t="shared" si="6"/>
        <v>0.35000000009313226</v>
      </c>
      <c r="L29" s="29">
        <f t="shared" si="4"/>
        <v>0.99999979563440045</v>
      </c>
      <c r="M29" s="29">
        <f t="shared" si="5"/>
        <v>2.0436559960173948E-7</v>
      </c>
    </row>
    <row r="30" spans="1:13" ht="24" customHeight="1" x14ac:dyDescent="0.35">
      <c r="A30" s="58" t="s">
        <v>55</v>
      </c>
      <c r="B30" s="59" t="s">
        <v>99</v>
      </c>
      <c r="C30" s="4"/>
      <c r="D30" s="23" t="s">
        <v>100</v>
      </c>
      <c r="E30" s="50" t="s">
        <v>101</v>
      </c>
      <c r="F30" s="50" t="s">
        <v>18</v>
      </c>
      <c r="G30" s="60" t="s">
        <v>102</v>
      </c>
      <c r="H30" s="66">
        <v>2593991</v>
      </c>
      <c r="I30" s="67">
        <v>2593991</v>
      </c>
      <c r="J30" s="33">
        <v>2369196</v>
      </c>
      <c r="K30" s="38">
        <f t="shared" si="6"/>
        <v>224795</v>
      </c>
      <c r="L30" s="29">
        <f t="shared" si="4"/>
        <v>0.91334010025478118</v>
      </c>
      <c r="M30" s="29">
        <f t="shared" si="5"/>
        <v>8.6659899745218857E-2</v>
      </c>
    </row>
    <row r="31" spans="1:13" ht="24" customHeight="1" x14ac:dyDescent="0.35">
      <c r="A31" s="58" t="s">
        <v>55</v>
      </c>
      <c r="B31" s="59" t="s">
        <v>103</v>
      </c>
      <c r="C31" s="4"/>
      <c r="D31" s="23" t="s">
        <v>33</v>
      </c>
      <c r="E31" s="50" t="s">
        <v>34</v>
      </c>
      <c r="F31" s="50" t="s">
        <v>18</v>
      </c>
      <c r="G31" s="60" t="s">
        <v>63</v>
      </c>
      <c r="H31" s="66">
        <v>1614267</v>
      </c>
      <c r="I31" s="67">
        <v>1614267</v>
      </c>
      <c r="J31" s="33">
        <v>1614267</v>
      </c>
      <c r="K31" s="38">
        <f t="shared" si="6"/>
        <v>0</v>
      </c>
      <c r="L31" s="29">
        <f t="shared" si="4"/>
        <v>1</v>
      </c>
      <c r="M31" s="29">
        <f t="shared" si="5"/>
        <v>0</v>
      </c>
    </row>
    <row r="32" spans="1:13" ht="24" customHeight="1" x14ac:dyDescent="0.35">
      <c r="A32" s="58" t="s">
        <v>55</v>
      </c>
      <c r="B32" s="59" t="s">
        <v>104</v>
      </c>
      <c r="C32" s="4"/>
      <c r="D32" s="23" t="s">
        <v>105</v>
      </c>
      <c r="E32" s="50" t="s">
        <v>42</v>
      </c>
      <c r="F32" s="50" t="s">
        <v>18</v>
      </c>
      <c r="G32" s="60" t="s">
        <v>106</v>
      </c>
      <c r="H32" s="66">
        <v>1617272</v>
      </c>
      <c r="I32" s="67">
        <v>1617272</v>
      </c>
      <c r="J32" s="33">
        <v>1617272</v>
      </c>
      <c r="K32" s="38">
        <f t="shared" si="6"/>
        <v>0</v>
      </c>
      <c r="L32" s="29">
        <f t="shared" si="4"/>
        <v>1</v>
      </c>
      <c r="M32" s="29">
        <f t="shared" si="5"/>
        <v>0</v>
      </c>
    </row>
    <row r="33" spans="1:13" ht="24" customHeight="1" x14ac:dyDescent="0.35">
      <c r="A33" s="58" t="s">
        <v>55</v>
      </c>
      <c r="B33" s="59" t="s">
        <v>107</v>
      </c>
      <c r="C33" s="4"/>
      <c r="D33" s="23" t="s">
        <v>108</v>
      </c>
      <c r="E33" s="50" t="s">
        <v>109</v>
      </c>
      <c r="F33" s="50" t="s">
        <v>18</v>
      </c>
      <c r="G33" s="60" t="s">
        <v>110</v>
      </c>
      <c r="H33" s="66">
        <v>1515072</v>
      </c>
      <c r="I33" s="67">
        <v>1515072</v>
      </c>
      <c r="J33" s="33">
        <v>1397440</v>
      </c>
      <c r="K33" s="38">
        <f t="shared" si="6"/>
        <v>117632</v>
      </c>
      <c r="L33" s="29">
        <f t="shared" si="4"/>
        <v>0.92235880539010684</v>
      </c>
      <c r="M33" s="29">
        <f t="shared" ref="M33:M48" si="7">+K33/I33</f>
        <v>7.7641194609893133E-2</v>
      </c>
    </row>
    <row r="34" spans="1:13" ht="24" customHeight="1" x14ac:dyDescent="0.35">
      <c r="A34" s="58" t="s">
        <v>55</v>
      </c>
      <c r="B34" s="59" t="s">
        <v>111</v>
      </c>
      <c r="C34" s="4"/>
      <c r="D34" s="23" t="s">
        <v>112</v>
      </c>
      <c r="E34" s="50" t="s">
        <v>113</v>
      </c>
      <c r="F34" s="50" t="s">
        <v>18</v>
      </c>
      <c r="G34" s="60" t="s">
        <v>114</v>
      </c>
      <c r="H34" s="66">
        <v>1580000</v>
      </c>
      <c r="I34" s="67">
        <v>1580000</v>
      </c>
      <c r="J34" s="33">
        <v>1580000</v>
      </c>
      <c r="K34" s="38">
        <f t="shared" si="6"/>
        <v>0</v>
      </c>
      <c r="L34" s="29">
        <f t="shared" si="4"/>
        <v>1</v>
      </c>
      <c r="M34" s="29">
        <f t="shared" si="7"/>
        <v>0</v>
      </c>
    </row>
    <row r="35" spans="1:13" ht="24" customHeight="1" x14ac:dyDescent="0.35">
      <c r="A35" s="58" t="s">
        <v>55</v>
      </c>
      <c r="B35" s="59" t="s">
        <v>115</v>
      </c>
      <c r="C35" s="4"/>
      <c r="D35" s="23" t="s">
        <v>96</v>
      </c>
      <c r="E35" s="50" t="s">
        <v>97</v>
      </c>
      <c r="F35" s="50" t="s">
        <v>18</v>
      </c>
      <c r="G35" s="60" t="s">
        <v>116</v>
      </c>
      <c r="H35" s="66">
        <v>1000000</v>
      </c>
      <c r="I35" s="67">
        <v>1000000</v>
      </c>
      <c r="J35" s="33">
        <v>1000000</v>
      </c>
      <c r="K35" s="38">
        <f t="shared" si="6"/>
        <v>0</v>
      </c>
      <c r="L35" s="29">
        <f t="shared" si="4"/>
        <v>1</v>
      </c>
      <c r="M35" s="29">
        <f t="shared" si="7"/>
        <v>0</v>
      </c>
    </row>
    <row r="36" spans="1:13" ht="24" customHeight="1" x14ac:dyDescent="0.35">
      <c r="A36" s="58" t="s">
        <v>55</v>
      </c>
      <c r="B36" s="59" t="s">
        <v>328</v>
      </c>
      <c r="C36" s="4"/>
      <c r="D36" s="23" t="s">
        <v>93</v>
      </c>
      <c r="E36" s="50" t="s">
        <v>94</v>
      </c>
      <c r="F36" s="50" t="s">
        <v>18</v>
      </c>
      <c r="G36" s="60" t="s">
        <v>117</v>
      </c>
      <c r="H36" s="66">
        <v>638600</v>
      </c>
      <c r="I36" s="67">
        <v>638600</v>
      </c>
      <c r="J36" s="33">
        <v>638600</v>
      </c>
      <c r="K36" s="38">
        <f t="shared" si="6"/>
        <v>0</v>
      </c>
      <c r="L36" s="29">
        <f t="shared" si="4"/>
        <v>1</v>
      </c>
      <c r="M36" s="29">
        <f t="shared" si="7"/>
        <v>0</v>
      </c>
    </row>
    <row r="37" spans="1:13" ht="24" customHeight="1" x14ac:dyDescent="0.35">
      <c r="A37" s="58" t="s">
        <v>55</v>
      </c>
      <c r="B37" s="59" t="s">
        <v>118</v>
      </c>
      <c r="C37" s="4"/>
      <c r="D37" s="23" t="s">
        <v>80</v>
      </c>
      <c r="E37" s="50" t="s">
        <v>30</v>
      </c>
      <c r="F37" s="50" t="s">
        <v>18</v>
      </c>
      <c r="G37" s="60" t="s">
        <v>119</v>
      </c>
      <c r="H37" s="66">
        <v>1000000</v>
      </c>
      <c r="I37" s="67">
        <v>1000000</v>
      </c>
      <c r="J37" s="33">
        <v>926998</v>
      </c>
      <c r="K37" s="38">
        <f t="shared" si="6"/>
        <v>73002</v>
      </c>
      <c r="L37" s="29">
        <f t="shared" si="4"/>
        <v>0.92699799999999999</v>
      </c>
      <c r="M37" s="29">
        <f t="shared" si="7"/>
        <v>7.3001999999999997E-2</v>
      </c>
    </row>
    <row r="38" spans="1:13" ht="24" customHeight="1" x14ac:dyDescent="0.35">
      <c r="A38" s="58" t="s">
        <v>55</v>
      </c>
      <c r="B38" s="59" t="s">
        <v>120</v>
      </c>
      <c r="C38" s="4"/>
      <c r="D38" s="23" t="s">
        <v>33</v>
      </c>
      <c r="E38" s="50" t="s">
        <v>34</v>
      </c>
      <c r="F38" s="50" t="s">
        <v>18</v>
      </c>
      <c r="G38" s="60" t="s">
        <v>121</v>
      </c>
      <c r="H38" s="66">
        <v>1500000</v>
      </c>
      <c r="I38" s="67">
        <v>1500000</v>
      </c>
      <c r="J38" s="33">
        <v>1354798</v>
      </c>
      <c r="K38" s="38">
        <f t="shared" si="6"/>
        <v>145202</v>
      </c>
      <c r="L38" s="29">
        <f t="shared" si="4"/>
        <v>0.90319866666666671</v>
      </c>
      <c r="M38" s="29">
        <f t="shared" si="7"/>
        <v>9.6801333333333336E-2</v>
      </c>
    </row>
    <row r="39" spans="1:13" ht="24" customHeight="1" x14ac:dyDescent="0.35">
      <c r="A39" s="58" t="s">
        <v>55</v>
      </c>
      <c r="B39" s="59" t="s">
        <v>122</v>
      </c>
      <c r="C39" s="4"/>
      <c r="D39" s="23" t="s">
        <v>100</v>
      </c>
      <c r="E39" s="50" t="s">
        <v>101</v>
      </c>
      <c r="F39" s="50" t="s">
        <v>18</v>
      </c>
      <c r="G39" s="60" t="s">
        <v>123</v>
      </c>
      <c r="H39" s="66">
        <v>1100000</v>
      </c>
      <c r="I39" s="67">
        <v>1100000</v>
      </c>
      <c r="J39" s="33">
        <v>1100000</v>
      </c>
      <c r="K39" s="38">
        <f t="shared" si="6"/>
        <v>0</v>
      </c>
      <c r="L39" s="29">
        <f t="shared" si="4"/>
        <v>1</v>
      </c>
      <c r="M39" s="29">
        <f t="shared" si="7"/>
        <v>0</v>
      </c>
    </row>
    <row r="40" spans="1:13" ht="24" customHeight="1" x14ac:dyDescent="0.35">
      <c r="A40" s="58" t="s">
        <v>55</v>
      </c>
      <c r="B40" s="59" t="s">
        <v>124</v>
      </c>
      <c r="C40" s="4"/>
      <c r="D40" s="23" t="s">
        <v>125</v>
      </c>
      <c r="E40" s="50" t="s">
        <v>126</v>
      </c>
      <c r="F40" s="50" t="s">
        <v>18</v>
      </c>
      <c r="G40" s="60" t="s">
        <v>329</v>
      </c>
      <c r="H40" s="66">
        <v>3000000</v>
      </c>
      <c r="I40" s="67">
        <v>3000000</v>
      </c>
      <c r="J40" s="33">
        <v>3000000</v>
      </c>
      <c r="K40" s="38">
        <f t="shared" si="6"/>
        <v>0</v>
      </c>
      <c r="L40" s="29">
        <f t="shared" si="4"/>
        <v>1</v>
      </c>
      <c r="M40" s="29">
        <f t="shared" si="7"/>
        <v>0</v>
      </c>
    </row>
    <row r="41" spans="1:13" ht="24" customHeight="1" x14ac:dyDescent="0.35">
      <c r="A41" s="58" t="s">
        <v>55</v>
      </c>
      <c r="B41" s="59" t="s">
        <v>127</v>
      </c>
      <c r="C41" s="4"/>
      <c r="D41" s="23" t="s">
        <v>89</v>
      </c>
      <c r="E41" s="50" t="s">
        <v>90</v>
      </c>
      <c r="F41" s="50" t="s">
        <v>18</v>
      </c>
      <c r="G41" s="60" t="s">
        <v>128</v>
      </c>
      <c r="H41" s="66">
        <v>1500000</v>
      </c>
      <c r="I41" s="67">
        <v>1500000</v>
      </c>
      <c r="J41" s="33">
        <v>1500000</v>
      </c>
      <c r="K41" s="38">
        <f t="shared" si="6"/>
        <v>0</v>
      </c>
      <c r="L41" s="29">
        <f t="shared" si="4"/>
        <v>1</v>
      </c>
      <c r="M41" s="29">
        <f t="shared" si="7"/>
        <v>0</v>
      </c>
    </row>
    <row r="42" spans="1:13" ht="24" customHeight="1" x14ac:dyDescent="0.35">
      <c r="A42" s="58" t="s">
        <v>55</v>
      </c>
      <c r="B42" s="59" t="s">
        <v>129</v>
      </c>
      <c r="C42" s="4"/>
      <c r="D42" s="23" t="s">
        <v>108</v>
      </c>
      <c r="E42" s="50" t="s">
        <v>109</v>
      </c>
      <c r="F42" s="50" t="s">
        <v>18</v>
      </c>
      <c r="G42" s="60" t="s">
        <v>130</v>
      </c>
      <c r="H42" s="66">
        <v>1000000</v>
      </c>
      <c r="I42" s="67">
        <v>1000000</v>
      </c>
      <c r="J42" s="33">
        <v>1000000</v>
      </c>
      <c r="K42" s="38">
        <f t="shared" si="6"/>
        <v>0</v>
      </c>
      <c r="L42" s="29">
        <f t="shared" si="4"/>
        <v>1</v>
      </c>
      <c r="M42" s="29">
        <f t="shared" si="7"/>
        <v>0</v>
      </c>
    </row>
    <row r="43" spans="1:13" ht="24" customHeight="1" x14ac:dyDescent="0.35">
      <c r="A43" s="58" t="s">
        <v>55</v>
      </c>
      <c r="B43" s="59" t="s">
        <v>131</v>
      </c>
      <c r="C43" s="4"/>
      <c r="D43" s="23" t="s">
        <v>125</v>
      </c>
      <c r="E43" s="50" t="s">
        <v>126</v>
      </c>
      <c r="F43" s="50" t="s">
        <v>18</v>
      </c>
      <c r="G43" s="60" t="s">
        <v>132</v>
      </c>
      <c r="H43" s="66">
        <v>3862616</v>
      </c>
      <c r="I43" s="67">
        <v>3862616</v>
      </c>
      <c r="J43" s="33">
        <v>3476355</v>
      </c>
      <c r="K43" s="38">
        <f t="shared" si="6"/>
        <v>386261</v>
      </c>
      <c r="L43" s="29">
        <f t="shared" si="4"/>
        <v>0.90000015533514077</v>
      </c>
      <c r="M43" s="29">
        <f t="shared" si="7"/>
        <v>9.9999844664859255E-2</v>
      </c>
    </row>
    <row r="44" spans="1:13" ht="24" customHeight="1" x14ac:dyDescent="0.35">
      <c r="A44" s="58" t="s">
        <v>55</v>
      </c>
      <c r="B44" s="59" t="s">
        <v>133</v>
      </c>
      <c r="C44" s="4"/>
      <c r="D44" s="23" t="s">
        <v>134</v>
      </c>
      <c r="E44" s="50" t="s">
        <v>135</v>
      </c>
      <c r="F44" s="50" t="s">
        <v>18</v>
      </c>
      <c r="G44" s="60" t="s">
        <v>136</v>
      </c>
      <c r="H44" s="66">
        <v>1421449</v>
      </c>
      <c r="I44" s="67">
        <v>1421449</v>
      </c>
      <c r="J44" s="33">
        <v>1350378</v>
      </c>
      <c r="K44" s="38">
        <f t="shared" si="6"/>
        <v>71071</v>
      </c>
      <c r="L44" s="29">
        <f t="shared" si="4"/>
        <v>0.95000102008584197</v>
      </c>
      <c r="M44" s="29">
        <f t="shared" si="7"/>
        <v>4.9998979914158019E-2</v>
      </c>
    </row>
    <row r="45" spans="1:13" ht="24" customHeight="1" x14ac:dyDescent="0.35">
      <c r="A45" s="58" t="s">
        <v>55</v>
      </c>
      <c r="B45" s="59" t="s">
        <v>137</v>
      </c>
      <c r="C45" s="4"/>
      <c r="D45" s="23" t="s">
        <v>76</v>
      </c>
      <c r="E45" s="50" t="s">
        <v>77</v>
      </c>
      <c r="F45" s="50" t="s">
        <v>18</v>
      </c>
      <c r="G45" s="60" t="s">
        <v>138</v>
      </c>
      <c r="H45" s="66">
        <v>1425485</v>
      </c>
      <c r="I45" s="67">
        <v>1425485</v>
      </c>
      <c r="J45" s="33">
        <v>1425485</v>
      </c>
      <c r="K45" s="38">
        <f t="shared" si="6"/>
        <v>0</v>
      </c>
      <c r="L45" s="29">
        <f t="shared" si="4"/>
        <v>1</v>
      </c>
      <c r="M45" s="29">
        <f t="shared" si="7"/>
        <v>0</v>
      </c>
    </row>
    <row r="46" spans="1:13" ht="24" customHeight="1" x14ac:dyDescent="0.35">
      <c r="A46" s="58" t="s">
        <v>55</v>
      </c>
      <c r="B46" s="59" t="s">
        <v>139</v>
      </c>
      <c r="C46" s="4"/>
      <c r="D46" s="23" t="s">
        <v>140</v>
      </c>
      <c r="E46" s="50" t="s">
        <v>141</v>
      </c>
      <c r="F46" s="50" t="s">
        <v>18</v>
      </c>
      <c r="G46" s="60" t="s">
        <v>132</v>
      </c>
      <c r="H46" s="66">
        <v>1529791</v>
      </c>
      <c r="I46" s="67">
        <v>1529791</v>
      </c>
      <c r="J46" s="33">
        <v>688406</v>
      </c>
      <c r="K46" s="38">
        <f t="shared" si="6"/>
        <v>841385</v>
      </c>
      <c r="L46" s="29">
        <f t="shared" si="4"/>
        <v>0.45000003268420324</v>
      </c>
      <c r="M46" s="29">
        <f t="shared" si="7"/>
        <v>0.5499999673157967</v>
      </c>
    </row>
    <row r="47" spans="1:13" ht="24" customHeight="1" x14ac:dyDescent="0.35">
      <c r="A47" s="58" t="s">
        <v>55</v>
      </c>
      <c r="B47" s="59" t="s">
        <v>142</v>
      </c>
      <c r="C47" s="4"/>
      <c r="D47" s="23" t="s">
        <v>16</v>
      </c>
      <c r="E47" s="50" t="s">
        <v>143</v>
      </c>
      <c r="F47" s="50" t="s">
        <v>18</v>
      </c>
      <c r="G47" s="60" t="s">
        <v>144</v>
      </c>
      <c r="H47" s="66">
        <v>1507689</v>
      </c>
      <c r="I47" s="67">
        <v>1507689</v>
      </c>
      <c r="J47" s="33">
        <v>1372353</v>
      </c>
      <c r="K47" s="38">
        <f t="shared" si="6"/>
        <v>135336</v>
      </c>
      <c r="L47" s="29">
        <f t="shared" si="4"/>
        <v>0.91023612959967204</v>
      </c>
      <c r="M47" s="29">
        <f t="shared" si="7"/>
        <v>8.9763870400327919E-2</v>
      </c>
    </row>
    <row r="48" spans="1:13" ht="24" customHeight="1" x14ac:dyDescent="0.35">
      <c r="A48" s="58" t="s">
        <v>55</v>
      </c>
      <c r="B48" s="59" t="s">
        <v>145</v>
      </c>
      <c r="C48" s="4"/>
      <c r="D48" s="23" t="s">
        <v>146</v>
      </c>
      <c r="E48" s="50" t="s">
        <v>147</v>
      </c>
      <c r="F48" s="50" t="s">
        <v>18</v>
      </c>
      <c r="G48" s="60" t="s">
        <v>63</v>
      </c>
      <c r="H48" s="66">
        <v>1533345</v>
      </c>
      <c r="I48" s="67">
        <v>1533345</v>
      </c>
      <c r="J48" s="33">
        <v>1533345</v>
      </c>
      <c r="K48" s="38">
        <f t="shared" si="6"/>
        <v>0</v>
      </c>
      <c r="L48" s="29">
        <f t="shared" si="4"/>
        <v>1</v>
      </c>
      <c r="M48" s="29">
        <f t="shared" si="7"/>
        <v>0</v>
      </c>
    </row>
    <row r="49" spans="1:13" ht="24" customHeight="1" x14ac:dyDescent="0.35">
      <c r="A49" s="58" t="s">
        <v>55</v>
      </c>
      <c r="B49" s="59" t="s">
        <v>148</v>
      </c>
      <c r="C49" s="4"/>
      <c r="D49" s="23" t="s">
        <v>140</v>
      </c>
      <c r="E49" s="50" t="s">
        <v>141</v>
      </c>
      <c r="F49" s="50" t="s">
        <v>18</v>
      </c>
      <c r="G49" s="60" t="s">
        <v>149</v>
      </c>
      <c r="H49" s="66">
        <v>1000000</v>
      </c>
      <c r="I49" s="67">
        <v>1000000</v>
      </c>
      <c r="J49" s="33">
        <v>1000000</v>
      </c>
      <c r="K49" s="38">
        <f t="shared" si="6"/>
        <v>0</v>
      </c>
      <c r="L49" s="29">
        <f t="shared" si="4"/>
        <v>1</v>
      </c>
      <c r="M49" s="29">
        <f t="shared" ref="M49:M69" si="8">+K49/I49</f>
        <v>0</v>
      </c>
    </row>
    <row r="50" spans="1:13" ht="24" customHeight="1" x14ac:dyDescent="0.35">
      <c r="A50" s="58" t="s">
        <v>55</v>
      </c>
      <c r="B50" s="59" t="s">
        <v>150</v>
      </c>
      <c r="C50" s="4"/>
      <c r="D50" s="23" t="s">
        <v>125</v>
      </c>
      <c r="E50" s="50" t="s">
        <v>126</v>
      </c>
      <c r="F50" s="50" t="s">
        <v>18</v>
      </c>
      <c r="G50" s="60" t="s">
        <v>151</v>
      </c>
      <c r="H50" s="66">
        <v>1000000</v>
      </c>
      <c r="I50" s="67">
        <v>1000000</v>
      </c>
      <c r="J50" s="33">
        <v>450000</v>
      </c>
      <c r="K50" s="38">
        <f t="shared" si="6"/>
        <v>550000</v>
      </c>
      <c r="L50" s="29">
        <f t="shared" si="4"/>
        <v>0.45</v>
      </c>
      <c r="M50" s="29">
        <f t="shared" si="8"/>
        <v>0.55000000000000004</v>
      </c>
    </row>
    <row r="51" spans="1:13" ht="24" customHeight="1" x14ac:dyDescent="0.35">
      <c r="A51" s="58" t="s">
        <v>55</v>
      </c>
      <c r="B51" s="59" t="s">
        <v>152</v>
      </c>
      <c r="C51" s="4"/>
      <c r="D51" s="23" t="s">
        <v>112</v>
      </c>
      <c r="E51" s="50" t="s">
        <v>113</v>
      </c>
      <c r="F51" s="50" t="s">
        <v>18</v>
      </c>
      <c r="G51" s="60" t="s">
        <v>153</v>
      </c>
      <c r="H51" s="66">
        <v>847251</v>
      </c>
      <c r="I51" s="67">
        <v>847251</v>
      </c>
      <c r="J51" s="33">
        <v>847251</v>
      </c>
      <c r="K51" s="38">
        <v>0</v>
      </c>
      <c r="L51" s="29">
        <f t="shared" si="4"/>
        <v>1</v>
      </c>
      <c r="M51" s="29">
        <v>0</v>
      </c>
    </row>
    <row r="52" spans="1:13" ht="24" customHeight="1" x14ac:dyDescent="0.35">
      <c r="A52" s="58" t="s">
        <v>55</v>
      </c>
      <c r="B52" s="59" t="s">
        <v>154</v>
      </c>
      <c r="C52" s="4"/>
      <c r="D52" s="23" t="s">
        <v>134</v>
      </c>
      <c r="E52" s="50" t="s">
        <v>135</v>
      </c>
      <c r="F52" s="50" t="s">
        <v>18</v>
      </c>
      <c r="G52" s="60" t="s">
        <v>155</v>
      </c>
      <c r="H52" s="66">
        <v>999900</v>
      </c>
      <c r="I52" s="67">
        <v>999900</v>
      </c>
      <c r="J52" s="33">
        <v>949955</v>
      </c>
      <c r="K52" s="38">
        <f t="shared" ref="K52:K69" si="9">I52-J52</f>
        <v>49945</v>
      </c>
      <c r="L52" s="29">
        <f t="shared" si="4"/>
        <v>0.95005000500050008</v>
      </c>
      <c r="M52" s="29">
        <f t="shared" si="8"/>
        <v>4.9949994999499953E-2</v>
      </c>
    </row>
    <row r="53" spans="1:13" ht="24" customHeight="1" x14ac:dyDescent="0.35">
      <c r="A53" s="58" t="s">
        <v>55</v>
      </c>
      <c r="B53" s="59" t="s">
        <v>156</v>
      </c>
      <c r="C53" s="4"/>
      <c r="D53" s="23" t="s">
        <v>157</v>
      </c>
      <c r="E53" s="50" t="s">
        <v>73</v>
      </c>
      <c r="F53" s="50" t="s">
        <v>43</v>
      </c>
      <c r="G53" s="60" t="s">
        <v>158</v>
      </c>
      <c r="H53" s="66">
        <v>1200000</v>
      </c>
      <c r="I53" s="67">
        <v>1200000</v>
      </c>
      <c r="J53" s="33">
        <v>1200000</v>
      </c>
      <c r="K53" s="38">
        <f t="shared" si="9"/>
        <v>0</v>
      </c>
      <c r="L53" s="29">
        <f t="shared" si="4"/>
        <v>1</v>
      </c>
      <c r="M53" s="29">
        <f t="shared" si="8"/>
        <v>0</v>
      </c>
    </row>
    <row r="54" spans="1:13" ht="29" x14ac:dyDescent="0.35">
      <c r="A54" s="58" t="s">
        <v>55</v>
      </c>
      <c r="B54" s="59" t="s">
        <v>159</v>
      </c>
      <c r="C54" s="4"/>
      <c r="D54" s="23" t="s">
        <v>160</v>
      </c>
      <c r="E54" s="50" t="s">
        <v>73</v>
      </c>
      <c r="F54" s="50" t="s">
        <v>161</v>
      </c>
      <c r="G54" s="60" t="s">
        <v>162</v>
      </c>
      <c r="H54" s="66">
        <v>1000000</v>
      </c>
      <c r="I54" s="67">
        <v>1000000</v>
      </c>
      <c r="J54" s="33">
        <v>1000000</v>
      </c>
      <c r="K54" s="38">
        <f t="shared" si="9"/>
        <v>0</v>
      </c>
      <c r="L54" s="29">
        <f t="shared" si="4"/>
        <v>1</v>
      </c>
      <c r="M54" s="29">
        <f t="shared" si="8"/>
        <v>0</v>
      </c>
    </row>
    <row r="55" spans="1:13" ht="24" customHeight="1" x14ac:dyDescent="0.35">
      <c r="A55" s="58" t="s">
        <v>55</v>
      </c>
      <c r="B55" s="59" t="s">
        <v>163</v>
      </c>
      <c r="C55" s="4"/>
      <c r="D55" s="23" t="s">
        <v>164</v>
      </c>
      <c r="E55" s="50" t="s">
        <v>73</v>
      </c>
      <c r="F55" s="50" t="s">
        <v>43</v>
      </c>
      <c r="G55" s="60" t="s">
        <v>165</v>
      </c>
      <c r="H55" s="66">
        <v>1200000</v>
      </c>
      <c r="I55" s="67">
        <v>1200000</v>
      </c>
      <c r="J55" s="33">
        <v>1200000</v>
      </c>
      <c r="K55" s="38">
        <f t="shared" si="9"/>
        <v>0</v>
      </c>
      <c r="L55" s="29">
        <f t="shared" si="4"/>
        <v>1</v>
      </c>
      <c r="M55" s="29">
        <f t="shared" si="8"/>
        <v>0</v>
      </c>
    </row>
    <row r="56" spans="1:13" ht="29" x14ac:dyDescent="0.35">
      <c r="A56" s="58" t="s">
        <v>55</v>
      </c>
      <c r="B56" s="59" t="s">
        <v>166</v>
      </c>
      <c r="C56" s="4"/>
      <c r="D56" s="23" t="s">
        <v>167</v>
      </c>
      <c r="E56" s="50" t="s">
        <v>73</v>
      </c>
      <c r="F56" s="50" t="s">
        <v>43</v>
      </c>
      <c r="G56" s="60" t="s">
        <v>168</v>
      </c>
      <c r="H56" s="66">
        <v>800000</v>
      </c>
      <c r="I56" s="67">
        <v>800000</v>
      </c>
      <c r="J56" s="33">
        <v>800000</v>
      </c>
      <c r="K56" s="38">
        <f t="shared" si="9"/>
        <v>0</v>
      </c>
      <c r="L56" s="29">
        <f t="shared" si="4"/>
        <v>1</v>
      </c>
      <c r="M56" s="29">
        <f t="shared" si="8"/>
        <v>0</v>
      </c>
    </row>
    <row r="57" spans="1:13" ht="24" customHeight="1" x14ac:dyDescent="0.35">
      <c r="A57" s="58" t="s">
        <v>55</v>
      </c>
      <c r="B57" s="59" t="s">
        <v>169</v>
      </c>
      <c r="C57" s="4"/>
      <c r="D57" s="23" t="s">
        <v>170</v>
      </c>
      <c r="E57" s="50" t="s">
        <v>73</v>
      </c>
      <c r="F57" s="50" t="s">
        <v>161</v>
      </c>
      <c r="G57" s="60" t="s">
        <v>171</v>
      </c>
      <c r="H57" s="66">
        <v>800000</v>
      </c>
      <c r="I57" s="67">
        <v>800000</v>
      </c>
      <c r="J57" s="33">
        <v>800000</v>
      </c>
      <c r="K57" s="38">
        <f t="shared" si="9"/>
        <v>0</v>
      </c>
      <c r="L57" s="29">
        <f t="shared" si="4"/>
        <v>1</v>
      </c>
      <c r="M57" s="29">
        <f t="shared" si="8"/>
        <v>0</v>
      </c>
    </row>
    <row r="58" spans="1:13" ht="15.5" x14ac:dyDescent="0.35">
      <c r="A58" s="58" t="s">
        <v>55</v>
      </c>
      <c r="B58" s="59" t="s">
        <v>172</v>
      </c>
      <c r="C58" s="4"/>
      <c r="D58" s="23" t="s">
        <v>173</v>
      </c>
      <c r="E58" s="50" t="s">
        <v>126</v>
      </c>
      <c r="F58" s="50" t="s">
        <v>161</v>
      </c>
      <c r="G58" s="60" t="s">
        <v>174</v>
      </c>
      <c r="H58" s="66">
        <v>1000000</v>
      </c>
      <c r="I58" s="67">
        <v>1000000</v>
      </c>
      <c r="J58" s="33">
        <v>1000000</v>
      </c>
      <c r="K58" s="38">
        <f t="shared" si="9"/>
        <v>0</v>
      </c>
      <c r="L58" s="29">
        <f t="shared" si="4"/>
        <v>1</v>
      </c>
      <c r="M58" s="29">
        <f t="shared" si="8"/>
        <v>0</v>
      </c>
    </row>
    <row r="59" spans="1:13" ht="29" x14ac:dyDescent="0.35">
      <c r="A59" s="58" t="s">
        <v>55</v>
      </c>
      <c r="B59" s="59" t="s">
        <v>175</v>
      </c>
      <c r="C59" s="4"/>
      <c r="D59" s="23" t="s">
        <v>176</v>
      </c>
      <c r="E59" s="50" t="s">
        <v>126</v>
      </c>
      <c r="F59" s="50" t="s">
        <v>43</v>
      </c>
      <c r="G59" s="60" t="s">
        <v>177</v>
      </c>
      <c r="H59" s="66">
        <v>1000000</v>
      </c>
      <c r="I59" s="67">
        <v>1000000</v>
      </c>
      <c r="J59" s="33">
        <v>1000000</v>
      </c>
      <c r="K59" s="38">
        <f t="shared" si="9"/>
        <v>0</v>
      </c>
      <c r="L59" s="29">
        <f t="shared" si="4"/>
        <v>1</v>
      </c>
      <c r="M59" s="29">
        <f t="shared" si="8"/>
        <v>0</v>
      </c>
    </row>
    <row r="60" spans="1:13" ht="24" customHeight="1" x14ac:dyDescent="0.35">
      <c r="A60" s="58" t="s">
        <v>55</v>
      </c>
      <c r="B60" s="59" t="s">
        <v>178</v>
      </c>
      <c r="C60" s="4"/>
      <c r="D60" s="23" t="s">
        <v>179</v>
      </c>
      <c r="E60" s="50" t="s">
        <v>77</v>
      </c>
      <c r="F60" s="50" t="s">
        <v>43</v>
      </c>
      <c r="G60" s="60" t="s">
        <v>180</v>
      </c>
      <c r="H60" s="66">
        <v>1000000</v>
      </c>
      <c r="I60" s="67">
        <v>1000000</v>
      </c>
      <c r="J60" s="33">
        <v>900000</v>
      </c>
      <c r="K60" s="38">
        <f t="shared" si="9"/>
        <v>100000</v>
      </c>
      <c r="L60" s="29">
        <f t="shared" si="4"/>
        <v>0.9</v>
      </c>
      <c r="M60" s="29">
        <f t="shared" si="8"/>
        <v>0.1</v>
      </c>
    </row>
    <row r="61" spans="1:13" ht="24" customHeight="1" x14ac:dyDescent="0.35">
      <c r="A61" s="58" t="s">
        <v>55</v>
      </c>
      <c r="B61" s="59" t="s">
        <v>181</v>
      </c>
      <c r="C61" s="4"/>
      <c r="D61" s="23" t="s">
        <v>182</v>
      </c>
      <c r="E61" s="50" t="s">
        <v>126</v>
      </c>
      <c r="F61" s="50" t="s">
        <v>161</v>
      </c>
      <c r="G61" s="60" t="s">
        <v>183</v>
      </c>
      <c r="H61" s="66">
        <v>1000000</v>
      </c>
      <c r="I61" s="67">
        <v>1000000</v>
      </c>
      <c r="J61" s="33">
        <v>1000000</v>
      </c>
      <c r="K61" s="38">
        <f t="shared" si="9"/>
        <v>0</v>
      </c>
      <c r="L61" s="29">
        <f t="shared" si="4"/>
        <v>1</v>
      </c>
      <c r="M61" s="29">
        <f t="shared" si="8"/>
        <v>0</v>
      </c>
    </row>
    <row r="62" spans="1:13" ht="24" customHeight="1" x14ac:dyDescent="0.35">
      <c r="A62" s="58" t="s">
        <v>55</v>
      </c>
      <c r="B62" s="59" t="s">
        <v>184</v>
      </c>
      <c r="C62" s="4"/>
      <c r="D62" s="23" t="s">
        <v>185</v>
      </c>
      <c r="E62" s="50" t="s">
        <v>42</v>
      </c>
      <c r="F62" s="50" t="s">
        <v>161</v>
      </c>
      <c r="G62" s="60" t="s">
        <v>186</v>
      </c>
      <c r="H62" s="66">
        <v>1000000</v>
      </c>
      <c r="I62" s="67">
        <v>1000000</v>
      </c>
      <c r="J62" s="33">
        <v>1000000</v>
      </c>
      <c r="K62" s="38">
        <f t="shared" si="9"/>
        <v>0</v>
      </c>
      <c r="L62" s="29">
        <f t="shared" si="4"/>
        <v>1</v>
      </c>
      <c r="M62" s="29">
        <f t="shared" si="8"/>
        <v>0</v>
      </c>
    </row>
    <row r="63" spans="1:13" ht="24" customHeight="1" x14ac:dyDescent="0.35">
      <c r="A63" s="58" t="s">
        <v>55</v>
      </c>
      <c r="B63" s="59" t="s">
        <v>187</v>
      </c>
      <c r="C63" s="4"/>
      <c r="D63" s="23" t="s">
        <v>188</v>
      </c>
      <c r="E63" s="50" t="s">
        <v>126</v>
      </c>
      <c r="F63" s="50" t="s">
        <v>43</v>
      </c>
      <c r="G63" s="60" t="s">
        <v>189</v>
      </c>
      <c r="H63" s="66">
        <v>1000000</v>
      </c>
      <c r="I63" s="67">
        <v>1000000</v>
      </c>
      <c r="J63" s="33">
        <v>1000000</v>
      </c>
      <c r="K63" s="38">
        <f t="shared" si="9"/>
        <v>0</v>
      </c>
      <c r="L63" s="29">
        <f t="shared" si="4"/>
        <v>1</v>
      </c>
      <c r="M63" s="29">
        <f t="shared" si="8"/>
        <v>0</v>
      </c>
    </row>
    <row r="64" spans="1:13" ht="24" customHeight="1" x14ac:dyDescent="0.35">
      <c r="A64" s="58" t="s">
        <v>55</v>
      </c>
      <c r="B64" s="59" t="s">
        <v>190</v>
      </c>
      <c r="C64" s="4"/>
      <c r="D64" s="23" t="s">
        <v>191</v>
      </c>
      <c r="E64" s="50" t="s">
        <v>126</v>
      </c>
      <c r="F64" s="50" t="s">
        <v>43</v>
      </c>
      <c r="G64" s="60" t="s">
        <v>192</v>
      </c>
      <c r="H64" s="66">
        <v>1000000</v>
      </c>
      <c r="I64" s="67">
        <v>1000000</v>
      </c>
      <c r="J64" s="33">
        <v>1000000</v>
      </c>
      <c r="K64" s="38">
        <f t="shared" si="9"/>
        <v>0</v>
      </c>
      <c r="L64" s="29">
        <f t="shared" si="4"/>
        <v>1</v>
      </c>
      <c r="M64" s="29">
        <f t="shared" si="8"/>
        <v>0</v>
      </c>
    </row>
    <row r="65" spans="1:14" ht="24" customHeight="1" x14ac:dyDescent="0.35">
      <c r="A65" s="58" t="s">
        <v>55</v>
      </c>
      <c r="B65" s="59" t="s">
        <v>193</v>
      </c>
      <c r="C65" s="4"/>
      <c r="D65" s="23" t="s">
        <v>194</v>
      </c>
      <c r="E65" s="50" t="s">
        <v>34</v>
      </c>
      <c r="F65" s="50" t="s">
        <v>43</v>
      </c>
      <c r="G65" s="60" t="s">
        <v>195</v>
      </c>
      <c r="H65" s="66">
        <v>1000000</v>
      </c>
      <c r="I65" s="67">
        <v>1000000</v>
      </c>
      <c r="J65" s="33">
        <v>1000000</v>
      </c>
      <c r="K65" s="38">
        <f t="shared" si="9"/>
        <v>0</v>
      </c>
      <c r="L65" s="29">
        <f t="shared" si="4"/>
        <v>1</v>
      </c>
      <c r="M65" s="29">
        <f t="shared" si="8"/>
        <v>0</v>
      </c>
    </row>
    <row r="66" spans="1:14" ht="24" customHeight="1" x14ac:dyDescent="0.35">
      <c r="A66" s="58" t="s">
        <v>55</v>
      </c>
      <c r="B66" s="59" t="s">
        <v>196</v>
      </c>
      <c r="C66" s="4"/>
      <c r="D66" s="23" t="s">
        <v>197</v>
      </c>
      <c r="E66" s="50" t="s">
        <v>49</v>
      </c>
      <c r="F66" s="50" t="s">
        <v>43</v>
      </c>
      <c r="G66" s="60" t="s">
        <v>198</v>
      </c>
      <c r="H66" s="66">
        <v>1000000</v>
      </c>
      <c r="I66" s="67">
        <v>1000000</v>
      </c>
      <c r="J66" s="33">
        <v>1000000</v>
      </c>
      <c r="K66" s="38">
        <f>I66-J66</f>
        <v>0</v>
      </c>
      <c r="L66" s="29">
        <f t="shared" si="4"/>
        <v>1</v>
      </c>
      <c r="M66" s="29">
        <f t="shared" si="8"/>
        <v>0</v>
      </c>
    </row>
    <row r="67" spans="1:14" ht="24" customHeight="1" x14ac:dyDescent="0.35">
      <c r="A67" s="58" t="s">
        <v>55</v>
      </c>
      <c r="B67" s="59" t="s">
        <v>199</v>
      </c>
      <c r="C67" s="4"/>
      <c r="D67" s="23" t="s">
        <v>200</v>
      </c>
      <c r="E67" s="50" t="s">
        <v>201</v>
      </c>
      <c r="F67" s="50" t="s">
        <v>18</v>
      </c>
      <c r="G67" s="60" t="s">
        <v>63</v>
      </c>
      <c r="H67" s="66">
        <v>1323646</v>
      </c>
      <c r="I67" s="67">
        <v>1323646</v>
      </c>
      <c r="J67" s="33">
        <v>0</v>
      </c>
      <c r="K67" s="38">
        <f>I67-J67</f>
        <v>1323646</v>
      </c>
      <c r="L67" s="29">
        <v>0</v>
      </c>
      <c r="M67" s="29">
        <f t="shared" si="8"/>
        <v>1</v>
      </c>
    </row>
    <row r="68" spans="1:14" ht="24" customHeight="1" x14ac:dyDescent="0.35">
      <c r="A68" s="68" t="s">
        <v>55</v>
      </c>
      <c r="B68" s="59" t="s">
        <v>202</v>
      </c>
      <c r="C68" s="4"/>
      <c r="D68" s="23" t="s">
        <v>200</v>
      </c>
      <c r="E68" s="50" t="s">
        <v>201</v>
      </c>
      <c r="F68" s="50" t="s">
        <v>18</v>
      </c>
      <c r="G68" s="60" t="s">
        <v>203</v>
      </c>
      <c r="H68" s="66">
        <v>530000</v>
      </c>
      <c r="I68" s="67">
        <v>530000</v>
      </c>
      <c r="J68" s="33">
        <v>0</v>
      </c>
      <c r="K68" s="38">
        <f>I68-J68</f>
        <v>530000</v>
      </c>
      <c r="L68" s="29">
        <v>0</v>
      </c>
      <c r="M68" s="29">
        <f t="shared" si="8"/>
        <v>1</v>
      </c>
    </row>
    <row r="69" spans="1:14" ht="24" customHeight="1" x14ac:dyDescent="0.35">
      <c r="A69" s="69" t="s">
        <v>55</v>
      </c>
      <c r="B69" s="59" t="s">
        <v>204</v>
      </c>
      <c r="C69" s="4"/>
      <c r="D69" s="23" t="s">
        <v>205</v>
      </c>
      <c r="E69" s="50" t="s">
        <v>126</v>
      </c>
      <c r="F69" s="50" t="s">
        <v>43</v>
      </c>
      <c r="G69" s="60" t="s">
        <v>206</v>
      </c>
      <c r="H69" s="66">
        <v>1800000</v>
      </c>
      <c r="I69" s="67">
        <v>1800000</v>
      </c>
      <c r="J69" s="33">
        <v>1800000</v>
      </c>
      <c r="K69" s="38">
        <f t="shared" si="9"/>
        <v>0</v>
      </c>
      <c r="L69" s="29">
        <f t="shared" si="4"/>
        <v>1</v>
      </c>
      <c r="M69" s="29">
        <f t="shared" si="8"/>
        <v>0</v>
      </c>
    </row>
    <row r="70" spans="1:14" ht="15" customHeight="1" x14ac:dyDescent="0.35">
      <c r="A70" s="70" t="s">
        <v>207</v>
      </c>
      <c r="B70" s="71"/>
      <c r="C70" s="71"/>
      <c r="D70" s="71"/>
      <c r="E70" s="50"/>
      <c r="F70" s="50"/>
      <c r="G70" s="72"/>
      <c r="H70" s="73">
        <f>SUM(H16:H69)</f>
        <v>77176837</v>
      </c>
      <c r="I70" s="74">
        <f>SUM(I16:I69)</f>
        <v>77176837</v>
      </c>
      <c r="J70" s="74">
        <f>SUM(J16:J69)</f>
        <v>71335262.650000006</v>
      </c>
      <c r="K70" s="75">
        <f>SUM(K16:K69)</f>
        <v>5841574.3499999996</v>
      </c>
      <c r="L70" s="1">
        <f>+J70/I70</f>
        <v>0.92430922829864104</v>
      </c>
      <c r="M70" s="1">
        <f>+K70/I70</f>
        <v>7.5690771701359044E-2</v>
      </c>
      <c r="N70" s="76"/>
    </row>
    <row r="71" spans="1:14" ht="24" customHeight="1" x14ac:dyDescent="0.35">
      <c r="A71" s="77" t="s">
        <v>208</v>
      </c>
      <c r="B71" s="78" t="s">
        <v>209</v>
      </c>
      <c r="C71" s="79">
        <v>44743</v>
      </c>
      <c r="D71" s="78" t="s">
        <v>210</v>
      </c>
      <c r="E71" s="50" t="s">
        <v>211</v>
      </c>
      <c r="F71" s="50" t="s">
        <v>43</v>
      </c>
      <c r="G71" s="78" t="s">
        <v>212</v>
      </c>
      <c r="H71" s="80">
        <v>1599250</v>
      </c>
      <c r="I71" s="81">
        <v>1599250</v>
      </c>
      <c r="J71" s="82">
        <v>1599250</v>
      </c>
      <c r="K71" s="83">
        <f>+I71-J71</f>
        <v>0</v>
      </c>
      <c r="L71" s="84">
        <f>+J71/I71</f>
        <v>1</v>
      </c>
      <c r="M71" s="29">
        <f>+K71/I71</f>
        <v>0</v>
      </c>
    </row>
    <row r="72" spans="1:14" ht="24" customHeight="1" x14ac:dyDescent="0.35">
      <c r="A72" s="77" t="s">
        <v>208</v>
      </c>
      <c r="B72" s="78" t="s">
        <v>213</v>
      </c>
      <c r="C72" s="79">
        <v>44732</v>
      </c>
      <c r="D72" s="78" t="s">
        <v>214</v>
      </c>
      <c r="E72" s="50" t="s">
        <v>109</v>
      </c>
      <c r="F72" s="50" t="s">
        <v>161</v>
      </c>
      <c r="G72" s="78" t="s">
        <v>212</v>
      </c>
      <c r="H72" s="85">
        <v>540000</v>
      </c>
      <c r="I72" s="86">
        <v>540000</v>
      </c>
      <c r="J72" s="82">
        <v>378000</v>
      </c>
      <c r="K72" s="83">
        <f t="shared" ref="K72:K123" si="10">+I72-J72</f>
        <v>162000</v>
      </c>
      <c r="L72" s="84">
        <f>+J72/I72</f>
        <v>0.7</v>
      </c>
      <c r="M72" s="29">
        <f t="shared" ref="M72:M123" si="11">+K72/I72</f>
        <v>0.3</v>
      </c>
    </row>
    <row r="73" spans="1:14" ht="24" customHeight="1" x14ac:dyDescent="0.35">
      <c r="A73" s="77" t="s">
        <v>208</v>
      </c>
      <c r="B73" s="78" t="s">
        <v>215</v>
      </c>
      <c r="C73" s="79">
        <v>44743</v>
      </c>
      <c r="D73" s="87" t="s">
        <v>216</v>
      </c>
      <c r="E73" s="50" t="s">
        <v>17</v>
      </c>
      <c r="F73" s="50" t="s">
        <v>43</v>
      </c>
      <c r="G73" s="78" t="s">
        <v>217</v>
      </c>
      <c r="H73" s="85">
        <v>1623750</v>
      </c>
      <c r="I73" s="86">
        <v>1623750</v>
      </c>
      <c r="J73" s="82">
        <v>487125</v>
      </c>
      <c r="K73" s="83">
        <f t="shared" si="10"/>
        <v>1136625</v>
      </c>
      <c r="L73" s="84">
        <f t="shared" ref="L73:L136" si="12">+J73/I73</f>
        <v>0.3</v>
      </c>
      <c r="M73" s="29">
        <f t="shared" si="11"/>
        <v>0.7</v>
      </c>
    </row>
    <row r="74" spans="1:14" ht="24" customHeight="1" x14ac:dyDescent="0.35">
      <c r="A74" s="77" t="s">
        <v>208</v>
      </c>
      <c r="B74" s="78" t="s">
        <v>218</v>
      </c>
      <c r="C74" s="79">
        <v>44743</v>
      </c>
      <c r="D74" s="87" t="s">
        <v>219</v>
      </c>
      <c r="E74" s="50" t="s">
        <v>211</v>
      </c>
      <c r="F74" s="50" t="s">
        <v>43</v>
      </c>
      <c r="G74" s="78" t="s">
        <v>217</v>
      </c>
      <c r="H74" s="85">
        <v>1599250</v>
      </c>
      <c r="I74" s="86">
        <v>1599250</v>
      </c>
      <c r="J74" s="82">
        <v>1530500</v>
      </c>
      <c r="K74" s="83">
        <f t="shared" si="10"/>
        <v>68750</v>
      </c>
      <c r="L74" s="84">
        <f t="shared" si="12"/>
        <v>0.95701109895263403</v>
      </c>
      <c r="M74" s="29">
        <f t="shared" si="11"/>
        <v>4.2988901047365954E-2</v>
      </c>
    </row>
    <row r="75" spans="1:14" ht="24" customHeight="1" x14ac:dyDescent="0.35">
      <c r="A75" s="77" t="s">
        <v>208</v>
      </c>
      <c r="B75" s="78" t="s">
        <v>220</v>
      </c>
      <c r="C75" s="79">
        <v>44743</v>
      </c>
      <c r="D75" s="87" t="s">
        <v>221</v>
      </c>
      <c r="E75" s="50" t="s">
        <v>222</v>
      </c>
      <c r="F75" s="50" t="s">
        <v>43</v>
      </c>
      <c r="G75" s="78" t="s">
        <v>217</v>
      </c>
      <c r="H75" s="85">
        <v>1599250</v>
      </c>
      <c r="I75" s="86">
        <v>1599250</v>
      </c>
      <c r="J75" s="82">
        <v>1599250</v>
      </c>
      <c r="K75" s="83">
        <f t="shared" si="10"/>
        <v>0</v>
      </c>
      <c r="L75" s="84">
        <f t="shared" si="12"/>
        <v>1</v>
      </c>
      <c r="M75" s="29">
        <f t="shared" si="11"/>
        <v>0</v>
      </c>
    </row>
    <row r="76" spans="1:14" ht="24" customHeight="1" x14ac:dyDescent="0.35">
      <c r="A76" s="77" t="s">
        <v>208</v>
      </c>
      <c r="B76" s="78" t="s">
        <v>223</v>
      </c>
      <c r="C76" s="79">
        <v>44732</v>
      </c>
      <c r="D76" s="87" t="s">
        <v>224</v>
      </c>
      <c r="E76" s="50" t="s">
        <v>225</v>
      </c>
      <c r="F76" s="50" t="s">
        <v>43</v>
      </c>
      <c r="G76" s="78" t="s">
        <v>217</v>
      </c>
      <c r="H76" s="85">
        <v>540000</v>
      </c>
      <c r="I76" s="86">
        <v>540000</v>
      </c>
      <c r="J76" s="82">
        <v>162000</v>
      </c>
      <c r="K76" s="83">
        <f t="shared" si="10"/>
        <v>378000</v>
      </c>
      <c r="L76" s="84">
        <f t="shared" si="12"/>
        <v>0.3</v>
      </c>
      <c r="M76" s="29">
        <f t="shared" si="11"/>
        <v>0.7</v>
      </c>
    </row>
    <row r="77" spans="1:14" ht="24" customHeight="1" x14ac:dyDescent="0.35">
      <c r="A77" s="77" t="s">
        <v>208</v>
      </c>
      <c r="B77" s="78" t="s">
        <v>226</v>
      </c>
      <c r="C77" s="79">
        <v>44767</v>
      </c>
      <c r="D77" s="78" t="s">
        <v>227</v>
      </c>
      <c r="E77" s="50" t="s">
        <v>126</v>
      </c>
      <c r="F77" s="50" t="s">
        <v>43</v>
      </c>
      <c r="G77" s="78" t="s">
        <v>228</v>
      </c>
      <c r="H77" s="85">
        <v>120000</v>
      </c>
      <c r="I77" s="86">
        <v>120000</v>
      </c>
      <c r="J77" s="82">
        <v>24000</v>
      </c>
      <c r="K77" s="83">
        <f t="shared" si="10"/>
        <v>96000</v>
      </c>
      <c r="L77" s="84">
        <f t="shared" si="12"/>
        <v>0.2</v>
      </c>
      <c r="M77" s="29">
        <f t="shared" si="11"/>
        <v>0.8</v>
      </c>
    </row>
    <row r="78" spans="1:14" ht="24" customHeight="1" x14ac:dyDescent="0.35">
      <c r="A78" s="77" t="s">
        <v>208</v>
      </c>
      <c r="B78" s="78" t="s">
        <v>229</v>
      </c>
      <c r="C78" s="79">
        <v>44740</v>
      </c>
      <c r="D78" s="78" t="s">
        <v>230</v>
      </c>
      <c r="E78" s="50" t="s">
        <v>135</v>
      </c>
      <c r="F78" s="50" t="s">
        <v>43</v>
      </c>
      <c r="G78" s="78" t="s">
        <v>231</v>
      </c>
      <c r="H78" s="85">
        <v>1295000</v>
      </c>
      <c r="I78" s="86">
        <v>1295000</v>
      </c>
      <c r="J78" s="82">
        <v>802325</v>
      </c>
      <c r="K78" s="83">
        <f t="shared" si="10"/>
        <v>492675</v>
      </c>
      <c r="L78" s="84">
        <f t="shared" si="12"/>
        <v>0.6195559845559846</v>
      </c>
      <c r="M78" s="29">
        <f t="shared" si="11"/>
        <v>0.38044401544401546</v>
      </c>
    </row>
    <row r="79" spans="1:14" ht="24" customHeight="1" x14ac:dyDescent="0.35">
      <c r="A79" s="77" t="s">
        <v>208</v>
      </c>
      <c r="B79" s="78" t="s">
        <v>232</v>
      </c>
      <c r="C79" s="79">
        <v>44740</v>
      </c>
      <c r="D79" s="78" t="s">
        <v>233</v>
      </c>
      <c r="E79" s="50" t="s">
        <v>211</v>
      </c>
      <c r="F79" s="50" t="s">
        <v>43</v>
      </c>
      <c r="G79" s="78" t="s">
        <v>231</v>
      </c>
      <c r="H79" s="85">
        <v>1976000</v>
      </c>
      <c r="I79" s="86">
        <v>1976000</v>
      </c>
      <c r="J79" s="82">
        <v>1975900</v>
      </c>
      <c r="K79" s="83">
        <f t="shared" si="10"/>
        <v>100</v>
      </c>
      <c r="L79" s="84">
        <f t="shared" si="12"/>
        <v>0.99994939271255057</v>
      </c>
      <c r="M79" s="29">
        <f t="shared" si="11"/>
        <v>5.060728744939271E-5</v>
      </c>
    </row>
    <row r="80" spans="1:14" ht="24" customHeight="1" x14ac:dyDescent="0.35">
      <c r="A80" s="77" t="s">
        <v>208</v>
      </c>
      <c r="B80" s="78" t="s">
        <v>234</v>
      </c>
      <c r="C80" s="79">
        <v>44740</v>
      </c>
      <c r="D80" s="78" t="s">
        <v>235</v>
      </c>
      <c r="E80" s="50" t="s">
        <v>236</v>
      </c>
      <c r="F80" s="50" t="s">
        <v>43</v>
      </c>
      <c r="G80" s="78" t="s">
        <v>231</v>
      </c>
      <c r="H80" s="85">
        <v>1135000</v>
      </c>
      <c r="I80" s="86">
        <v>1135000</v>
      </c>
      <c r="J80" s="82">
        <v>227000</v>
      </c>
      <c r="K80" s="83">
        <f t="shared" si="10"/>
        <v>908000</v>
      </c>
      <c r="L80" s="84">
        <f t="shared" si="12"/>
        <v>0.2</v>
      </c>
      <c r="M80" s="29">
        <f t="shared" si="11"/>
        <v>0.8</v>
      </c>
    </row>
    <row r="81" spans="1:13" ht="24" customHeight="1" x14ac:dyDescent="0.35">
      <c r="A81" s="77" t="s">
        <v>208</v>
      </c>
      <c r="B81" s="78" t="s">
        <v>237</v>
      </c>
      <c r="C81" s="79">
        <v>44740</v>
      </c>
      <c r="D81" s="78" t="s">
        <v>238</v>
      </c>
      <c r="E81" s="50" t="s">
        <v>239</v>
      </c>
      <c r="F81" s="50" t="s">
        <v>43</v>
      </c>
      <c r="G81" s="78" t="s">
        <v>231</v>
      </c>
      <c r="H81" s="85">
        <v>1496800</v>
      </c>
      <c r="I81" s="86">
        <v>1496800</v>
      </c>
      <c r="J81" s="82">
        <v>299360</v>
      </c>
      <c r="K81" s="83">
        <f t="shared" si="10"/>
        <v>1197440</v>
      </c>
      <c r="L81" s="84">
        <f t="shared" si="12"/>
        <v>0.2</v>
      </c>
      <c r="M81" s="29">
        <f t="shared" si="11"/>
        <v>0.8</v>
      </c>
    </row>
    <row r="82" spans="1:13" ht="24" customHeight="1" x14ac:dyDescent="0.35">
      <c r="A82" s="77" t="s">
        <v>208</v>
      </c>
      <c r="B82" s="78" t="s">
        <v>240</v>
      </c>
      <c r="C82" s="79">
        <v>44740</v>
      </c>
      <c r="D82" s="78" t="s">
        <v>241</v>
      </c>
      <c r="E82" s="50" t="s">
        <v>236</v>
      </c>
      <c r="F82" s="50" t="s">
        <v>43</v>
      </c>
      <c r="G82" s="78" t="s">
        <v>231</v>
      </c>
      <c r="H82" s="85">
        <v>1135000</v>
      </c>
      <c r="I82" s="86">
        <v>1135000</v>
      </c>
      <c r="J82" s="82">
        <v>1135000</v>
      </c>
      <c r="K82" s="83">
        <f t="shared" si="10"/>
        <v>0</v>
      </c>
      <c r="L82" s="84">
        <f t="shared" si="12"/>
        <v>1</v>
      </c>
      <c r="M82" s="29">
        <f t="shared" si="11"/>
        <v>0</v>
      </c>
    </row>
    <row r="83" spans="1:13" ht="24" customHeight="1" x14ac:dyDescent="0.35">
      <c r="A83" s="77" t="s">
        <v>208</v>
      </c>
      <c r="B83" s="78" t="s">
        <v>242</v>
      </c>
      <c r="C83" s="79">
        <v>44740</v>
      </c>
      <c r="D83" s="78" t="s">
        <v>327</v>
      </c>
      <c r="E83" s="50" t="s">
        <v>243</v>
      </c>
      <c r="F83" s="50" t="s">
        <v>43</v>
      </c>
      <c r="G83" s="78" t="s">
        <v>231</v>
      </c>
      <c r="H83" s="85">
        <v>1950000</v>
      </c>
      <c r="I83" s="86">
        <v>1950000</v>
      </c>
      <c r="J83" s="82">
        <v>780000</v>
      </c>
      <c r="K83" s="83">
        <f t="shared" si="10"/>
        <v>1170000</v>
      </c>
      <c r="L83" s="84">
        <f t="shared" si="12"/>
        <v>0.4</v>
      </c>
      <c r="M83" s="29">
        <f t="shared" si="11"/>
        <v>0.6</v>
      </c>
    </row>
    <row r="84" spans="1:13" ht="24" customHeight="1" x14ac:dyDescent="0.35">
      <c r="A84" s="77" t="s">
        <v>208</v>
      </c>
      <c r="B84" s="78" t="s">
        <v>244</v>
      </c>
      <c r="C84" s="79">
        <v>44740</v>
      </c>
      <c r="D84" s="78" t="s">
        <v>245</v>
      </c>
      <c r="E84" s="50" t="s">
        <v>77</v>
      </c>
      <c r="F84" s="50" t="s">
        <v>43</v>
      </c>
      <c r="G84" s="78" t="s">
        <v>231</v>
      </c>
      <c r="H84" s="85">
        <v>1980000</v>
      </c>
      <c r="I84" s="86">
        <v>1980000</v>
      </c>
      <c r="J84" s="88">
        <v>1116000</v>
      </c>
      <c r="K84" s="82">
        <f t="shared" si="10"/>
        <v>864000</v>
      </c>
      <c r="L84" s="84">
        <f t="shared" si="12"/>
        <v>0.5636363636363636</v>
      </c>
      <c r="M84" s="29">
        <f t="shared" si="11"/>
        <v>0.43636363636363634</v>
      </c>
    </row>
    <row r="85" spans="1:13" ht="24" customHeight="1" x14ac:dyDescent="0.35">
      <c r="A85" s="77" t="s">
        <v>208</v>
      </c>
      <c r="B85" s="78" t="s">
        <v>246</v>
      </c>
      <c r="C85" s="79">
        <v>44740</v>
      </c>
      <c r="D85" s="78" t="s">
        <v>247</v>
      </c>
      <c r="E85" s="50" t="s">
        <v>239</v>
      </c>
      <c r="F85" s="50" t="s">
        <v>43</v>
      </c>
      <c r="G85" s="78" t="s">
        <v>231</v>
      </c>
      <c r="H85" s="85">
        <v>1800000</v>
      </c>
      <c r="I85" s="86">
        <v>1800000</v>
      </c>
      <c r="J85" s="82">
        <v>1800000</v>
      </c>
      <c r="K85" s="83">
        <f t="shared" si="10"/>
        <v>0</v>
      </c>
      <c r="L85" s="84">
        <f t="shared" si="12"/>
        <v>1</v>
      </c>
      <c r="M85" s="29">
        <f t="shared" si="11"/>
        <v>0</v>
      </c>
    </row>
    <row r="86" spans="1:13" ht="24" customHeight="1" x14ac:dyDescent="0.35">
      <c r="A86" s="77" t="s">
        <v>208</v>
      </c>
      <c r="B86" s="78" t="s">
        <v>248</v>
      </c>
      <c r="C86" s="79">
        <v>44740</v>
      </c>
      <c r="D86" s="78" t="s">
        <v>249</v>
      </c>
      <c r="E86" s="50" t="s">
        <v>222</v>
      </c>
      <c r="F86" s="50" t="s">
        <v>43</v>
      </c>
      <c r="G86" s="78" t="s">
        <v>250</v>
      </c>
      <c r="H86" s="85">
        <v>1933000</v>
      </c>
      <c r="I86" s="86">
        <v>1933000</v>
      </c>
      <c r="J86" s="82">
        <v>1781195</v>
      </c>
      <c r="K86" s="83">
        <f t="shared" si="10"/>
        <v>151805</v>
      </c>
      <c r="L86" s="84">
        <f t="shared" si="12"/>
        <v>0.92146663217796176</v>
      </c>
      <c r="M86" s="29">
        <f t="shared" si="11"/>
        <v>7.8533367822038277E-2</v>
      </c>
    </row>
    <row r="87" spans="1:13" ht="24" customHeight="1" x14ac:dyDescent="0.35">
      <c r="A87" s="77" t="s">
        <v>208</v>
      </c>
      <c r="B87" s="78" t="s">
        <v>251</v>
      </c>
      <c r="C87" s="79">
        <v>44740</v>
      </c>
      <c r="D87" s="78" t="s">
        <v>252</v>
      </c>
      <c r="E87" s="50" t="s">
        <v>77</v>
      </c>
      <c r="F87" s="50" t="s">
        <v>43</v>
      </c>
      <c r="G87" s="78" t="s">
        <v>231</v>
      </c>
      <c r="H87" s="85">
        <v>510000</v>
      </c>
      <c r="I87" s="86">
        <v>510000</v>
      </c>
      <c r="J87" s="89">
        <v>421000</v>
      </c>
      <c r="K87" s="83">
        <f t="shared" si="10"/>
        <v>89000</v>
      </c>
      <c r="L87" s="84">
        <f t="shared" si="12"/>
        <v>0.82549019607843133</v>
      </c>
      <c r="M87" s="29">
        <f t="shared" si="11"/>
        <v>0.17450980392156862</v>
      </c>
    </row>
    <row r="88" spans="1:13" ht="24" customHeight="1" x14ac:dyDescent="0.35">
      <c r="A88" s="77" t="s">
        <v>208</v>
      </c>
      <c r="B88" s="78" t="s">
        <v>253</v>
      </c>
      <c r="C88" s="79">
        <v>44740</v>
      </c>
      <c r="D88" s="78" t="s">
        <v>254</v>
      </c>
      <c r="E88" s="50" t="s">
        <v>26</v>
      </c>
      <c r="F88" s="50" t="s">
        <v>43</v>
      </c>
      <c r="G88" s="78" t="s">
        <v>231</v>
      </c>
      <c r="H88" s="85">
        <v>990000</v>
      </c>
      <c r="I88" s="86">
        <v>990000</v>
      </c>
      <c r="J88" s="82">
        <v>654000</v>
      </c>
      <c r="K88" s="83">
        <f t="shared" si="10"/>
        <v>336000</v>
      </c>
      <c r="L88" s="84">
        <f t="shared" si="12"/>
        <v>0.66060606060606064</v>
      </c>
      <c r="M88" s="29">
        <f t="shared" si="11"/>
        <v>0.33939393939393941</v>
      </c>
    </row>
    <row r="89" spans="1:13" ht="24" customHeight="1" x14ac:dyDescent="0.35">
      <c r="A89" s="77" t="s">
        <v>208</v>
      </c>
      <c r="B89" s="78" t="s">
        <v>255</v>
      </c>
      <c r="C89" s="79">
        <v>44740</v>
      </c>
      <c r="D89" s="78" t="s">
        <v>256</v>
      </c>
      <c r="E89" s="50" t="s">
        <v>26</v>
      </c>
      <c r="F89" s="50" t="s">
        <v>43</v>
      </c>
      <c r="G89" s="78" t="s">
        <v>231</v>
      </c>
      <c r="H89" s="85">
        <v>990000</v>
      </c>
      <c r="I89" s="86">
        <v>990000</v>
      </c>
      <c r="J89" s="82">
        <v>723000</v>
      </c>
      <c r="K89" s="83">
        <f t="shared" si="10"/>
        <v>267000</v>
      </c>
      <c r="L89" s="84">
        <f t="shared" si="12"/>
        <v>0.73030303030303034</v>
      </c>
      <c r="M89" s="29">
        <f t="shared" si="11"/>
        <v>0.26969696969696971</v>
      </c>
    </row>
    <row r="90" spans="1:13" ht="24" customHeight="1" x14ac:dyDescent="0.35">
      <c r="A90" s="77" t="s">
        <v>208</v>
      </c>
      <c r="B90" s="78" t="s">
        <v>257</v>
      </c>
      <c r="C90" s="79">
        <v>44767</v>
      </c>
      <c r="D90" s="78" t="s">
        <v>258</v>
      </c>
      <c r="E90" s="50" t="s">
        <v>259</v>
      </c>
      <c r="F90" s="50" t="s">
        <v>43</v>
      </c>
      <c r="G90" s="78" t="s">
        <v>231</v>
      </c>
      <c r="H90" s="85">
        <v>1142000</v>
      </c>
      <c r="I90" s="86">
        <v>1142000</v>
      </c>
      <c r="J90" s="82">
        <v>228400</v>
      </c>
      <c r="K90" s="83">
        <f t="shared" si="10"/>
        <v>913600</v>
      </c>
      <c r="L90" s="84">
        <f t="shared" si="12"/>
        <v>0.2</v>
      </c>
      <c r="M90" s="29">
        <f t="shared" si="11"/>
        <v>0.8</v>
      </c>
    </row>
    <row r="91" spans="1:13" ht="24" customHeight="1" x14ac:dyDescent="0.35">
      <c r="A91" s="77" t="s">
        <v>208</v>
      </c>
      <c r="B91" s="78" t="s">
        <v>260</v>
      </c>
      <c r="C91" s="79">
        <v>44771</v>
      </c>
      <c r="D91" s="78" t="s">
        <v>261</v>
      </c>
      <c r="E91" s="50" t="s">
        <v>243</v>
      </c>
      <c r="F91" s="50" t="s">
        <v>43</v>
      </c>
      <c r="G91" s="78" t="s">
        <v>231</v>
      </c>
      <c r="H91" s="85">
        <v>2000000</v>
      </c>
      <c r="I91" s="86">
        <v>2000000</v>
      </c>
      <c r="J91" s="82">
        <v>800000</v>
      </c>
      <c r="K91" s="83">
        <f t="shared" si="10"/>
        <v>1200000</v>
      </c>
      <c r="L91" s="84">
        <f t="shared" si="12"/>
        <v>0.4</v>
      </c>
      <c r="M91" s="29">
        <f t="shared" si="11"/>
        <v>0.6</v>
      </c>
    </row>
    <row r="92" spans="1:13" ht="24" customHeight="1" x14ac:dyDescent="0.35">
      <c r="A92" s="77" t="s">
        <v>208</v>
      </c>
      <c r="B92" s="78" t="s">
        <v>262</v>
      </c>
      <c r="C92" s="79">
        <v>44767</v>
      </c>
      <c r="D92" s="78" t="s">
        <v>263</v>
      </c>
      <c r="E92" s="50" t="s">
        <v>60</v>
      </c>
      <c r="F92" s="50" t="s">
        <v>43</v>
      </c>
      <c r="G92" s="78" t="s">
        <v>231</v>
      </c>
      <c r="H92" s="85">
        <v>1920000</v>
      </c>
      <c r="I92" s="86">
        <v>1920000</v>
      </c>
      <c r="J92" s="82">
        <v>384000</v>
      </c>
      <c r="K92" s="83">
        <f t="shared" si="10"/>
        <v>1536000</v>
      </c>
      <c r="L92" s="84">
        <f t="shared" si="12"/>
        <v>0.2</v>
      </c>
      <c r="M92" s="29">
        <f t="shared" si="11"/>
        <v>0.8</v>
      </c>
    </row>
    <row r="93" spans="1:13" ht="24" customHeight="1" x14ac:dyDescent="0.35">
      <c r="A93" s="77" t="s">
        <v>208</v>
      </c>
      <c r="B93" s="78" t="s">
        <v>264</v>
      </c>
      <c r="C93" s="79">
        <v>44767</v>
      </c>
      <c r="D93" s="78" t="s">
        <v>265</v>
      </c>
      <c r="E93" s="50" t="s">
        <v>222</v>
      </c>
      <c r="F93" s="50" t="s">
        <v>43</v>
      </c>
      <c r="G93" s="78" t="s">
        <v>231</v>
      </c>
      <c r="H93" s="85">
        <v>1853200</v>
      </c>
      <c r="I93" s="86">
        <v>1853200</v>
      </c>
      <c r="J93" s="82">
        <v>1853000</v>
      </c>
      <c r="K93" s="83">
        <f t="shared" si="10"/>
        <v>200</v>
      </c>
      <c r="L93" s="84">
        <f t="shared" si="12"/>
        <v>0.9998920785668034</v>
      </c>
      <c r="M93" s="29">
        <f t="shared" si="11"/>
        <v>1.0792143319663285E-4</v>
      </c>
    </row>
    <row r="94" spans="1:13" ht="24" customHeight="1" x14ac:dyDescent="0.35">
      <c r="A94" s="77" t="s">
        <v>208</v>
      </c>
      <c r="B94" s="78" t="s">
        <v>266</v>
      </c>
      <c r="C94" s="79">
        <v>44767</v>
      </c>
      <c r="D94" s="78" t="s">
        <v>267</v>
      </c>
      <c r="E94" s="50" t="s">
        <v>135</v>
      </c>
      <c r="F94" s="50" t="s">
        <v>43</v>
      </c>
      <c r="G94" s="78" t="s">
        <v>268</v>
      </c>
      <c r="H94" s="85">
        <v>1295000</v>
      </c>
      <c r="I94" s="86">
        <v>1295000</v>
      </c>
      <c r="J94" s="82">
        <v>259000</v>
      </c>
      <c r="K94" s="83">
        <f t="shared" si="10"/>
        <v>1036000</v>
      </c>
      <c r="L94" s="84">
        <f t="shared" si="12"/>
        <v>0.2</v>
      </c>
      <c r="M94" s="29">
        <f t="shared" si="11"/>
        <v>0.8</v>
      </c>
    </row>
    <row r="95" spans="1:13" ht="24" customHeight="1" x14ac:dyDescent="0.35">
      <c r="A95" s="77" t="s">
        <v>208</v>
      </c>
      <c r="B95" s="78" t="s">
        <v>269</v>
      </c>
      <c r="C95" s="79">
        <v>44767</v>
      </c>
      <c r="D95" s="78" t="s">
        <v>270</v>
      </c>
      <c r="E95" s="50" t="s">
        <v>211</v>
      </c>
      <c r="F95" s="50" t="s">
        <v>43</v>
      </c>
      <c r="G95" s="78" t="s">
        <v>250</v>
      </c>
      <c r="H95" s="85">
        <v>1939400</v>
      </c>
      <c r="I95" s="86">
        <v>1939400</v>
      </c>
      <c r="J95" s="82">
        <v>1199980</v>
      </c>
      <c r="K95" s="83">
        <f t="shared" si="10"/>
        <v>739420</v>
      </c>
      <c r="L95" s="84">
        <f t="shared" si="12"/>
        <v>0.61873775394451891</v>
      </c>
      <c r="M95" s="29">
        <f t="shared" si="11"/>
        <v>0.38126224605548109</v>
      </c>
    </row>
    <row r="96" spans="1:13" ht="24" customHeight="1" x14ac:dyDescent="0.35">
      <c r="A96" s="77" t="s">
        <v>208</v>
      </c>
      <c r="B96" s="78" t="s">
        <v>271</v>
      </c>
      <c r="C96" s="79">
        <v>44784</v>
      </c>
      <c r="D96" s="78" t="s">
        <v>214</v>
      </c>
      <c r="E96" s="50" t="s">
        <v>109</v>
      </c>
      <c r="F96" s="50" t="s">
        <v>161</v>
      </c>
      <c r="G96" s="78" t="s">
        <v>250</v>
      </c>
      <c r="H96" s="85">
        <v>1710000</v>
      </c>
      <c r="I96" s="86">
        <v>1710000</v>
      </c>
      <c r="J96" s="82">
        <v>328320</v>
      </c>
      <c r="K96" s="83">
        <f t="shared" si="10"/>
        <v>1381680</v>
      </c>
      <c r="L96" s="84">
        <f t="shared" si="12"/>
        <v>0.192</v>
      </c>
      <c r="M96" s="29">
        <f t="shared" si="11"/>
        <v>0.80800000000000005</v>
      </c>
    </row>
    <row r="97" spans="1:13" ht="24" customHeight="1" x14ac:dyDescent="0.35">
      <c r="A97" s="77" t="s">
        <v>208</v>
      </c>
      <c r="B97" s="78" t="s">
        <v>272</v>
      </c>
      <c r="C97" s="79">
        <v>44770</v>
      </c>
      <c r="D97" s="78" t="s">
        <v>273</v>
      </c>
      <c r="E97" s="50" t="s">
        <v>26</v>
      </c>
      <c r="F97" s="50" t="s">
        <v>43</v>
      </c>
      <c r="G97" s="78" t="s">
        <v>250</v>
      </c>
      <c r="H97" s="85">
        <v>1920000</v>
      </c>
      <c r="I97" s="86">
        <v>1920000</v>
      </c>
      <c r="J97" s="82">
        <v>384000</v>
      </c>
      <c r="K97" s="83">
        <f t="shared" si="10"/>
        <v>1536000</v>
      </c>
      <c r="L97" s="84">
        <f t="shared" si="12"/>
        <v>0.2</v>
      </c>
      <c r="M97" s="29">
        <f t="shared" si="11"/>
        <v>0.8</v>
      </c>
    </row>
    <row r="98" spans="1:13" ht="24" customHeight="1" x14ac:dyDescent="0.35">
      <c r="A98" s="77" t="s">
        <v>208</v>
      </c>
      <c r="B98" s="78" t="s">
        <v>274</v>
      </c>
      <c r="C98" s="79">
        <v>44767</v>
      </c>
      <c r="D98" s="78" t="s">
        <v>275</v>
      </c>
      <c r="E98" s="50" t="s">
        <v>77</v>
      </c>
      <c r="F98" s="50" t="s">
        <v>43</v>
      </c>
      <c r="G98" s="78" t="s">
        <v>276</v>
      </c>
      <c r="H98" s="85">
        <v>405700</v>
      </c>
      <c r="I98" s="86">
        <v>405700</v>
      </c>
      <c r="J98" s="82">
        <v>81140</v>
      </c>
      <c r="K98" s="83">
        <f t="shared" si="10"/>
        <v>324560</v>
      </c>
      <c r="L98" s="84">
        <f t="shared" si="12"/>
        <v>0.2</v>
      </c>
      <c r="M98" s="29">
        <f t="shared" si="11"/>
        <v>0.8</v>
      </c>
    </row>
    <row r="99" spans="1:13" ht="24" customHeight="1" x14ac:dyDescent="0.35">
      <c r="A99" s="77" t="s">
        <v>208</v>
      </c>
      <c r="B99" s="78" t="s">
        <v>277</v>
      </c>
      <c r="C99" s="79">
        <v>44767</v>
      </c>
      <c r="D99" s="78" t="s">
        <v>278</v>
      </c>
      <c r="E99" s="50" t="s">
        <v>141</v>
      </c>
      <c r="F99" s="50" t="s">
        <v>43</v>
      </c>
      <c r="G99" s="78" t="s">
        <v>276</v>
      </c>
      <c r="H99" s="85">
        <v>1933000</v>
      </c>
      <c r="I99" s="86">
        <v>1933000</v>
      </c>
      <c r="J99" s="82">
        <v>884600</v>
      </c>
      <c r="K99" s="83">
        <f t="shared" si="10"/>
        <v>1048400</v>
      </c>
      <c r="L99" s="84">
        <f t="shared" si="12"/>
        <v>0.45763062596999482</v>
      </c>
      <c r="M99" s="29">
        <f t="shared" si="11"/>
        <v>0.54236937403000518</v>
      </c>
    </row>
    <row r="100" spans="1:13" ht="24" customHeight="1" x14ac:dyDescent="0.35">
      <c r="A100" s="77" t="s">
        <v>208</v>
      </c>
      <c r="B100" s="78" t="s">
        <v>279</v>
      </c>
      <c r="C100" s="79">
        <v>44842</v>
      </c>
      <c r="D100" s="78" t="s">
        <v>280</v>
      </c>
      <c r="E100" s="50" t="s">
        <v>77</v>
      </c>
      <c r="F100" s="50" t="s">
        <v>43</v>
      </c>
      <c r="G100" s="78" t="s">
        <v>231</v>
      </c>
      <c r="H100" s="85">
        <v>1250000</v>
      </c>
      <c r="I100" s="85">
        <v>1250000</v>
      </c>
      <c r="J100" s="90">
        <v>750000</v>
      </c>
      <c r="K100" s="83">
        <f t="shared" si="10"/>
        <v>500000</v>
      </c>
      <c r="L100" s="84">
        <f t="shared" si="12"/>
        <v>0.6</v>
      </c>
      <c r="M100" s="29">
        <f t="shared" si="11"/>
        <v>0.4</v>
      </c>
    </row>
    <row r="101" spans="1:13" ht="24" customHeight="1" x14ac:dyDescent="0.35">
      <c r="A101" s="77" t="s">
        <v>208</v>
      </c>
      <c r="B101" s="78" t="s">
        <v>281</v>
      </c>
      <c r="C101" s="79">
        <v>44844</v>
      </c>
      <c r="D101" s="78" t="s">
        <v>282</v>
      </c>
      <c r="E101" s="50" t="s">
        <v>109</v>
      </c>
      <c r="F101" s="50" t="s">
        <v>43</v>
      </c>
      <c r="G101" s="78" t="s">
        <v>231</v>
      </c>
      <c r="H101" s="85">
        <v>660000</v>
      </c>
      <c r="I101" s="86">
        <v>660000</v>
      </c>
      <c r="J101" s="82">
        <v>198000</v>
      </c>
      <c r="K101" s="83">
        <f t="shared" si="10"/>
        <v>462000</v>
      </c>
      <c r="L101" s="84">
        <f t="shared" si="12"/>
        <v>0.3</v>
      </c>
      <c r="M101" s="29">
        <f t="shared" si="11"/>
        <v>0.7</v>
      </c>
    </row>
    <row r="102" spans="1:13" ht="24" customHeight="1" x14ac:dyDescent="0.35">
      <c r="A102" s="77" t="s">
        <v>208</v>
      </c>
      <c r="B102" s="78" t="s">
        <v>283</v>
      </c>
      <c r="C102" s="79">
        <v>44742</v>
      </c>
      <c r="D102" s="78" t="s">
        <v>48</v>
      </c>
      <c r="E102" s="50" t="s">
        <v>49</v>
      </c>
      <c r="F102" s="50" t="s">
        <v>18</v>
      </c>
      <c r="G102" s="78" t="s">
        <v>284</v>
      </c>
      <c r="H102" s="85">
        <v>3500000</v>
      </c>
      <c r="I102" s="86">
        <v>3500000</v>
      </c>
      <c r="J102" s="82">
        <v>2333334</v>
      </c>
      <c r="K102" s="83">
        <f t="shared" si="10"/>
        <v>1166666</v>
      </c>
      <c r="L102" s="84">
        <f t="shared" si="12"/>
        <v>0.66666685714285712</v>
      </c>
      <c r="M102" s="29">
        <f t="shared" si="11"/>
        <v>0.33333314285714288</v>
      </c>
    </row>
    <row r="103" spans="1:13" ht="24" customHeight="1" x14ac:dyDescent="0.35">
      <c r="A103" s="77" t="s">
        <v>208</v>
      </c>
      <c r="B103" s="78" t="s">
        <v>283</v>
      </c>
      <c r="C103" s="79">
        <v>44742</v>
      </c>
      <c r="D103" s="78" t="s">
        <v>67</v>
      </c>
      <c r="E103" s="50" t="s">
        <v>26</v>
      </c>
      <c r="F103" s="50" t="s">
        <v>18</v>
      </c>
      <c r="G103" s="78" t="s">
        <v>284</v>
      </c>
      <c r="H103" s="85">
        <v>18349000</v>
      </c>
      <c r="I103" s="86">
        <v>18349000</v>
      </c>
      <c r="J103" s="82">
        <v>18349000</v>
      </c>
      <c r="K103" s="83">
        <f t="shared" si="10"/>
        <v>0</v>
      </c>
      <c r="L103" s="84">
        <f t="shared" si="12"/>
        <v>1</v>
      </c>
      <c r="M103" s="29">
        <f t="shared" si="11"/>
        <v>0</v>
      </c>
    </row>
    <row r="104" spans="1:13" ht="24" customHeight="1" x14ac:dyDescent="0.35">
      <c r="A104" s="77" t="s">
        <v>208</v>
      </c>
      <c r="B104" s="78" t="s">
        <v>283</v>
      </c>
      <c r="C104" s="79">
        <v>44742</v>
      </c>
      <c r="D104" s="78" t="s">
        <v>59</v>
      </c>
      <c r="E104" s="50" t="s">
        <v>60</v>
      </c>
      <c r="F104" s="50" t="s">
        <v>18</v>
      </c>
      <c r="G104" s="78" t="s">
        <v>284</v>
      </c>
      <c r="H104" s="85">
        <v>6029000</v>
      </c>
      <c r="I104" s="86">
        <v>6029000</v>
      </c>
      <c r="J104" s="82">
        <v>6029001</v>
      </c>
      <c r="K104" s="83">
        <f t="shared" si="10"/>
        <v>-1</v>
      </c>
      <c r="L104" s="84">
        <f t="shared" si="12"/>
        <v>1.000000165864986</v>
      </c>
      <c r="M104" s="29">
        <f t="shared" si="11"/>
        <v>-1.6586498590147621E-7</v>
      </c>
    </row>
    <row r="105" spans="1:13" ht="24" customHeight="1" x14ac:dyDescent="0.35">
      <c r="A105" s="77" t="s">
        <v>208</v>
      </c>
      <c r="B105" s="78" t="s">
        <v>283</v>
      </c>
      <c r="C105" s="79">
        <v>44742</v>
      </c>
      <c r="D105" s="78" t="s">
        <v>285</v>
      </c>
      <c r="E105" s="50" t="s">
        <v>243</v>
      </c>
      <c r="F105" s="50" t="s">
        <v>18</v>
      </c>
      <c r="G105" s="78" t="s">
        <v>284</v>
      </c>
      <c r="H105" s="85">
        <v>17770050</v>
      </c>
      <c r="I105" s="86">
        <v>17770050</v>
      </c>
      <c r="J105" s="82">
        <v>11846700</v>
      </c>
      <c r="K105" s="83">
        <f t="shared" si="10"/>
        <v>5923350</v>
      </c>
      <c r="L105" s="84">
        <f t="shared" si="12"/>
        <v>0.66666666666666663</v>
      </c>
      <c r="M105" s="29">
        <f t="shared" si="11"/>
        <v>0.33333333333333331</v>
      </c>
    </row>
    <row r="106" spans="1:13" ht="24" customHeight="1" x14ac:dyDescent="0.35">
      <c r="A106" s="77" t="s">
        <v>208</v>
      </c>
      <c r="B106" s="78" t="s">
        <v>283</v>
      </c>
      <c r="C106" s="79">
        <v>44742</v>
      </c>
      <c r="D106" s="78" t="s">
        <v>286</v>
      </c>
      <c r="E106" s="50" t="s">
        <v>17</v>
      </c>
      <c r="F106" s="50" t="s">
        <v>18</v>
      </c>
      <c r="G106" s="78" t="s">
        <v>284</v>
      </c>
      <c r="H106" s="85">
        <v>3500000</v>
      </c>
      <c r="I106" s="86">
        <v>3500000</v>
      </c>
      <c r="J106" s="82">
        <v>2333334</v>
      </c>
      <c r="K106" s="83">
        <f t="shared" si="10"/>
        <v>1166666</v>
      </c>
      <c r="L106" s="84">
        <f t="shared" si="12"/>
        <v>0.66666685714285712</v>
      </c>
      <c r="M106" s="29">
        <f t="shared" si="11"/>
        <v>0.33333314285714288</v>
      </c>
    </row>
    <row r="107" spans="1:13" ht="24" customHeight="1" x14ac:dyDescent="0.35">
      <c r="A107" s="77" t="s">
        <v>208</v>
      </c>
      <c r="B107" s="78" t="s">
        <v>283</v>
      </c>
      <c r="C107" s="79">
        <v>44742</v>
      </c>
      <c r="D107" s="78" t="s">
        <v>146</v>
      </c>
      <c r="E107" s="50" t="s">
        <v>287</v>
      </c>
      <c r="F107" s="50" t="s">
        <v>18</v>
      </c>
      <c r="G107" s="78" t="s">
        <v>284</v>
      </c>
      <c r="H107" s="85">
        <v>3500000</v>
      </c>
      <c r="I107" s="86">
        <v>3500000</v>
      </c>
      <c r="J107" s="82">
        <v>2333334</v>
      </c>
      <c r="K107" s="83">
        <f t="shared" si="10"/>
        <v>1166666</v>
      </c>
      <c r="L107" s="84">
        <f t="shared" si="12"/>
        <v>0.66666685714285712</v>
      </c>
      <c r="M107" s="29">
        <f t="shared" si="11"/>
        <v>0.33333314285714288</v>
      </c>
    </row>
    <row r="108" spans="1:13" ht="24" customHeight="1" x14ac:dyDescent="0.35">
      <c r="A108" s="77" t="s">
        <v>208</v>
      </c>
      <c r="B108" s="78" t="s">
        <v>283</v>
      </c>
      <c r="C108" s="79">
        <v>44742</v>
      </c>
      <c r="D108" s="78" t="s">
        <v>33</v>
      </c>
      <c r="E108" s="50" t="s">
        <v>34</v>
      </c>
      <c r="F108" s="50" t="s">
        <v>18</v>
      </c>
      <c r="G108" s="78" t="s">
        <v>284</v>
      </c>
      <c r="H108" s="85">
        <v>3500000</v>
      </c>
      <c r="I108" s="86">
        <v>3500000</v>
      </c>
      <c r="J108" s="82">
        <v>2333334</v>
      </c>
      <c r="K108" s="83">
        <f t="shared" si="10"/>
        <v>1166666</v>
      </c>
      <c r="L108" s="84">
        <f t="shared" si="12"/>
        <v>0.66666685714285712</v>
      </c>
      <c r="M108" s="29">
        <f t="shared" si="11"/>
        <v>0.33333314285714288</v>
      </c>
    </row>
    <row r="109" spans="1:13" ht="24" customHeight="1" x14ac:dyDescent="0.35">
      <c r="A109" s="77" t="s">
        <v>208</v>
      </c>
      <c r="B109" s="78" t="s">
        <v>283</v>
      </c>
      <c r="C109" s="79">
        <v>44742</v>
      </c>
      <c r="D109" s="78" t="s">
        <v>200</v>
      </c>
      <c r="E109" s="50" t="s">
        <v>225</v>
      </c>
      <c r="F109" s="50" t="s">
        <v>18</v>
      </c>
      <c r="G109" s="78" t="s">
        <v>284</v>
      </c>
      <c r="H109" s="85">
        <v>5058000</v>
      </c>
      <c r="I109" s="86">
        <v>5058000</v>
      </c>
      <c r="J109" s="82">
        <v>1686000</v>
      </c>
      <c r="K109" s="83">
        <f t="shared" si="10"/>
        <v>3372000</v>
      </c>
      <c r="L109" s="84">
        <f t="shared" si="12"/>
        <v>0.33333333333333331</v>
      </c>
      <c r="M109" s="29">
        <f t="shared" si="11"/>
        <v>0.66666666666666663</v>
      </c>
    </row>
    <row r="110" spans="1:13" ht="24" customHeight="1" x14ac:dyDescent="0.35">
      <c r="A110" s="77" t="s">
        <v>208</v>
      </c>
      <c r="B110" s="78" t="s">
        <v>283</v>
      </c>
      <c r="C110" s="79">
        <v>44742</v>
      </c>
      <c r="D110" s="78" t="s">
        <v>93</v>
      </c>
      <c r="E110" s="50" t="s">
        <v>288</v>
      </c>
      <c r="F110" s="50" t="s">
        <v>18</v>
      </c>
      <c r="G110" s="78" t="s">
        <v>284</v>
      </c>
      <c r="H110" s="85">
        <v>9165000</v>
      </c>
      <c r="I110" s="86">
        <v>9165000</v>
      </c>
      <c r="J110" s="82">
        <v>3055000</v>
      </c>
      <c r="K110" s="83">
        <f t="shared" si="10"/>
        <v>6110000</v>
      </c>
      <c r="L110" s="84">
        <f t="shared" si="12"/>
        <v>0.33333333333333331</v>
      </c>
      <c r="M110" s="29">
        <f t="shared" si="11"/>
        <v>0.66666666666666663</v>
      </c>
    </row>
    <row r="111" spans="1:13" ht="24" customHeight="1" x14ac:dyDescent="0.35">
      <c r="A111" s="77" t="s">
        <v>208</v>
      </c>
      <c r="B111" s="78" t="s">
        <v>283</v>
      </c>
      <c r="C111" s="79">
        <v>44742</v>
      </c>
      <c r="D111" s="78" t="s">
        <v>112</v>
      </c>
      <c r="E111" s="50" t="s">
        <v>289</v>
      </c>
      <c r="F111" s="50" t="s">
        <v>18</v>
      </c>
      <c r="G111" s="78" t="s">
        <v>284</v>
      </c>
      <c r="H111" s="85">
        <v>6470000</v>
      </c>
      <c r="I111" s="86">
        <v>6470000</v>
      </c>
      <c r="J111" s="82">
        <v>3235000</v>
      </c>
      <c r="K111" s="83">
        <f t="shared" si="10"/>
        <v>3235000</v>
      </c>
      <c r="L111" s="84">
        <f t="shared" si="12"/>
        <v>0.5</v>
      </c>
      <c r="M111" s="29">
        <f t="shared" si="11"/>
        <v>0.5</v>
      </c>
    </row>
    <row r="112" spans="1:13" ht="24" customHeight="1" x14ac:dyDescent="0.35">
      <c r="A112" s="77" t="s">
        <v>208</v>
      </c>
      <c r="B112" s="78" t="s">
        <v>283</v>
      </c>
      <c r="C112" s="79">
        <v>44742</v>
      </c>
      <c r="D112" s="78" t="s">
        <v>80</v>
      </c>
      <c r="E112" s="50" t="s">
        <v>236</v>
      </c>
      <c r="F112" s="50" t="s">
        <v>18</v>
      </c>
      <c r="G112" s="78" t="s">
        <v>284</v>
      </c>
      <c r="H112" s="85">
        <v>32591000</v>
      </c>
      <c r="I112" s="86">
        <v>32591000</v>
      </c>
      <c r="J112" s="82">
        <v>10863667</v>
      </c>
      <c r="K112" s="83">
        <f t="shared" si="10"/>
        <v>21727333</v>
      </c>
      <c r="L112" s="84">
        <f t="shared" si="12"/>
        <v>0.33333334356110583</v>
      </c>
      <c r="M112" s="29">
        <f t="shared" si="11"/>
        <v>0.66666665643889422</v>
      </c>
    </row>
    <row r="113" spans="1:13" ht="24" customHeight="1" x14ac:dyDescent="0.35">
      <c r="A113" s="77" t="s">
        <v>208</v>
      </c>
      <c r="B113" s="78" t="s">
        <v>283</v>
      </c>
      <c r="C113" s="79">
        <v>44742</v>
      </c>
      <c r="D113" s="78" t="s">
        <v>100</v>
      </c>
      <c r="E113" s="50" t="s">
        <v>239</v>
      </c>
      <c r="F113" s="50" t="s">
        <v>18</v>
      </c>
      <c r="G113" s="78" t="s">
        <v>284</v>
      </c>
      <c r="H113" s="85">
        <v>20756850</v>
      </c>
      <c r="I113" s="86">
        <v>20756850</v>
      </c>
      <c r="J113" s="82">
        <v>6918950</v>
      </c>
      <c r="K113" s="83">
        <f t="shared" si="10"/>
        <v>13837900</v>
      </c>
      <c r="L113" s="84">
        <f t="shared" si="12"/>
        <v>0.33333333333333331</v>
      </c>
      <c r="M113" s="29">
        <f t="shared" si="11"/>
        <v>0.66666666666666663</v>
      </c>
    </row>
    <row r="114" spans="1:13" ht="24" customHeight="1" x14ac:dyDescent="0.35">
      <c r="A114" s="77" t="s">
        <v>208</v>
      </c>
      <c r="B114" s="78" t="s">
        <v>283</v>
      </c>
      <c r="C114" s="79">
        <v>44742</v>
      </c>
      <c r="D114" s="78" t="s">
        <v>96</v>
      </c>
      <c r="E114" s="50" t="s">
        <v>259</v>
      </c>
      <c r="F114" s="50" t="s">
        <v>18</v>
      </c>
      <c r="G114" s="78" t="s">
        <v>284</v>
      </c>
      <c r="H114" s="85">
        <v>4483000</v>
      </c>
      <c r="I114" s="86">
        <v>4483000</v>
      </c>
      <c r="J114" s="82">
        <v>1494333</v>
      </c>
      <c r="K114" s="83">
        <f t="shared" si="10"/>
        <v>2988667</v>
      </c>
      <c r="L114" s="84">
        <f t="shared" si="12"/>
        <v>0.33333325897836269</v>
      </c>
      <c r="M114" s="29">
        <f t="shared" si="11"/>
        <v>0.66666674102163725</v>
      </c>
    </row>
    <row r="115" spans="1:13" ht="24" customHeight="1" x14ac:dyDescent="0.35">
      <c r="A115" s="77" t="s">
        <v>208</v>
      </c>
      <c r="B115" s="78" t="s">
        <v>283</v>
      </c>
      <c r="C115" s="79">
        <v>44742</v>
      </c>
      <c r="D115" s="78" t="s">
        <v>89</v>
      </c>
      <c r="E115" s="50" t="s">
        <v>211</v>
      </c>
      <c r="F115" s="50" t="s">
        <v>18</v>
      </c>
      <c r="G115" s="78" t="s">
        <v>284</v>
      </c>
      <c r="H115" s="85">
        <v>3838000</v>
      </c>
      <c r="I115" s="86">
        <v>3838000</v>
      </c>
      <c r="J115" s="82">
        <v>2558666</v>
      </c>
      <c r="K115" s="83">
        <f t="shared" si="10"/>
        <v>1279334</v>
      </c>
      <c r="L115" s="84">
        <f t="shared" si="12"/>
        <v>0.66666649296508596</v>
      </c>
      <c r="M115" s="29">
        <f t="shared" si="11"/>
        <v>0.33333350703491404</v>
      </c>
    </row>
    <row r="116" spans="1:13" ht="24" customHeight="1" x14ac:dyDescent="0.35">
      <c r="A116" s="77" t="s">
        <v>208</v>
      </c>
      <c r="B116" s="78" t="s">
        <v>283</v>
      </c>
      <c r="C116" s="79">
        <v>44742</v>
      </c>
      <c r="D116" s="78" t="s">
        <v>85</v>
      </c>
      <c r="E116" s="50" t="s">
        <v>222</v>
      </c>
      <c r="F116" s="50" t="s">
        <v>18</v>
      </c>
      <c r="G116" s="78" t="s">
        <v>284</v>
      </c>
      <c r="H116" s="85">
        <v>17493000</v>
      </c>
      <c r="I116" s="86">
        <v>17493000</v>
      </c>
      <c r="J116" s="82">
        <v>5831000</v>
      </c>
      <c r="K116" s="83">
        <f t="shared" si="10"/>
        <v>11662000</v>
      </c>
      <c r="L116" s="84">
        <f t="shared" si="12"/>
        <v>0.33333333333333331</v>
      </c>
      <c r="M116" s="29">
        <f t="shared" si="11"/>
        <v>0.66666666666666663</v>
      </c>
    </row>
    <row r="117" spans="1:13" ht="24" customHeight="1" x14ac:dyDescent="0.35">
      <c r="A117" s="77" t="s">
        <v>208</v>
      </c>
      <c r="B117" s="78" t="s">
        <v>283</v>
      </c>
      <c r="C117" s="79">
        <v>44742</v>
      </c>
      <c r="D117" s="78" t="s">
        <v>125</v>
      </c>
      <c r="E117" s="50" t="s">
        <v>126</v>
      </c>
      <c r="F117" s="50" t="s">
        <v>18</v>
      </c>
      <c r="G117" s="78" t="s">
        <v>284</v>
      </c>
      <c r="H117" s="85">
        <v>45562400</v>
      </c>
      <c r="I117" s="86">
        <v>45562400</v>
      </c>
      <c r="J117" s="82">
        <v>15187467</v>
      </c>
      <c r="K117" s="83">
        <f t="shared" si="10"/>
        <v>30374933</v>
      </c>
      <c r="L117" s="84">
        <f t="shared" si="12"/>
        <v>0.33333334064930731</v>
      </c>
      <c r="M117" s="29">
        <f t="shared" si="11"/>
        <v>0.66666665935069269</v>
      </c>
    </row>
    <row r="118" spans="1:13" ht="24" customHeight="1" x14ac:dyDescent="0.35">
      <c r="A118" s="77" t="s">
        <v>208</v>
      </c>
      <c r="B118" s="78" t="s">
        <v>283</v>
      </c>
      <c r="C118" s="79">
        <v>44742</v>
      </c>
      <c r="D118" s="78" t="s">
        <v>290</v>
      </c>
      <c r="E118" s="50" t="s">
        <v>291</v>
      </c>
      <c r="F118" s="50" t="s">
        <v>18</v>
      </c>
      <c r="G118" s="78" t="s">
        <v>284</v>
      </c>
      <c r="H118" s="85">
        <v>11861000</v>
      </c>
      <c r="I118" s="86">
        <v>11861000</v>
      </c>
      <c r="J118" s="82">
        <v>7907334</v>
      </c>
      <c r="K118" s="83">
        <f t="shared" si="10"/>
        <v>3953666</v>
      </c>
      <c r="L118" s="84">
        <f t="shared" si="12"/>
        <v>0.66666672287328221</v>
      </c>
      <c r="M118" s="29">
        <f t="shared" si="11"/>
        <v>0.33333327712671784</v>
      </c>
    </row>
    <row r="119" spans="1:13" ht="24" customHeight="1" x14ac:dyDescent="0.35">
      <c r="A119" s="77" t="s">
        <v>208</v>
      </c>
      <c r="B119" s="78" t="s">
        <v>283</v>
      </c>
      <c r="C119" s="79">
        <v>44742</v>
      </c>
      <c r="D119" s="78" t="s">
        <v>76</v>
      </c>
      <c r="E119" s="50" t="s">
        <v>77</v>
      </c>
      <c r="F119" s="50" t="s">
        <v>18</v>
      </c>
      <c r="G119" s="78" t="s">
        <v>284</v>
      </c>
      <c r="H119" s="85">
        <v>3500000</v>
      </c>
      <c r="I119" s="86">
        <v>3500000</v>
      </c>
      <c r="J119" s="82">
        <v>1166667</v>
      </c>
      <c r="K119" s="83">
        <f t="shared" si="10"/>
        <v>2333333</v>
      </c>
      <c r="L119" s="84">
        <f t="shared" si="12"/>
        <v>0.33333342857142856</v>
      </c>
      <c r="M119" s="29">
        <f t="shared" si="11"/>
        <v>0.66666657142857144</v>
      </c>
    </row>
    <row r="120" spans="1:13" ht="24" customHeight="1" x14ac:dyDescent="0.35">
      <c r="A120" s="77" t="s">
        <v>208</v>
      </c>
      <c r="B120" s="78" t="s">
        <v>283</v>
      </c>
      <c r="C120" s="79">
        <v>44742</v>
      </c>
      <c r="D120" s="78" t="s">
        <v>292</v>
      </c>
      <c r="E120" s="50" t="s">
        <v>293</v>
      </c>
      <c r="F120" s="50" t="s">
        <v>18</v>
      </c>
      <c r="G120" s="78" t="s">
        <v>284</v>
      </c>
      <c r="H120" s="85">
        <v>3647700</v>
      </c>
      <c r="I120" s="86">
        <v>3647700</v>
      </c>
      <c r="J120" s="82">
        <v>1215900</v>
      </c>
      <c r="K120" s="83">
        <f t="shared" si="10"/>
        <v>2431800</v>
      </c>
      <c r="L120" s="84">
        <f t="shared" si="12"/>
        <v>0.33333333333333331</v>
      </c>
      <c r="M120" s="29">
        <f t="shared" si="11"/>
        <v>0.66666666666666663</v>
      </c>
    </row>
    <row r="121" spans="1:13" ht="24" customHeight="1" x14ac:dyDescent="0.35">
      <c r="A121" s="77" t="s">
        <v>208</v>
      </c>
      <c r="B121" s="78" t="s">
        <v>283</v>
      </c>
      <c r="C121" s="79">
        <v>44742</v>
      </c>
      <c r="D121" s="78" t="s">
        <v>134</v>
      </c>
      <c r="E121" s="50" t="s">
        <v>135</v>
      </c>
      <c r="F121" s="50" t="s">
        <v>18</v>
      </c>
      <c r="G121" s="78" t="s">
        <v>284</v>
      </c>
      <c r="H121" s="85">
        <v>3500000</v>
      </c>
      <c r="I121" s="86">
        <v>3500000</v>
      </c>
      <c r="J121" s="82">
        <v>1166667</v>
      </c>
      <c r="K121" s="83">
        <f t="shared" si="10"/>
        <v>2333333</v>
      </c>
      <c r="L121" s="84">
        <f t="shared" si="12"/>
        <v>0.33333342857142856</v>
      </c>
      <c r="M121" s="29">
        <f t="shared" si="11"/>
        <v>0.66666657142857144</v>
      </c>
    </row>
    <row r="122" spans="1:13" ht="24" customHeight="1" x14ac:dyDescent="0.35">
      <c r="A122" s="91" t="s">
        <v>208</v>
      </c>
      <c r="B122" s="92" t="s">
        <v>283</v>
      </c>
      <c r="C122" s="93">
        <v>44742</v>
      </c>
      <c r="D122" s="92" t="s">
        <v>105</v>
      </c>
      <c r="E122" s="50" t="s">
        <v>42</v>
      </c>
      <c r="F122" s="50" t="s">
        <v>18</v>
      </c>
      <c r="G122" s="92" t="s">
        <v>284</v>
      </c>
      <c r="H122" s="85">
        <v>3500000</v>
      </c>
      <c r="I122" s="86">
        <v>3500000</v>
      </c>
      <c r="J122" s="82">
        <v>2333334</v>
      </c>
      <c r="K122" s="83">
        <f t="shared" si="10"/>
        <v>1166666</v>
      </c>
      <c r="L122" s="84">
        <f t="shared" si="12"/>
        <v>0.66666685714285712</v>
      </c>
      <c r="M122" s="29">
        <f t="shared" si="11"/>
        <v>0.33333314285714288</v>
      </c>
    </row>
    <row r="123" spans="1:13" ht="24" customHeight="1" x14ac:dyDescent="0.35">
      <c r="A123" s="94" t="s">
        <v>208</v>
      </c>
      <c r="B123" s="95" t="s">
        <v>283</v>
      </c>
      <c r="C123" s="96">
        <v>44742</v>
      </c>
      <c r="D123" s="95" t="s">
        <v>108</v>
      </c>
      <c r="E123" s="50" t="s">
        <v>109</v>
      </c>
      <c r="F123" s="50" t="s">
        <v>18</v>
      </c>
      <c r="G123" s="95" t="s">
        <v>284</v>
      </c>
      <c r="H123" s="97">
        <v>3500000</v>
      </c>
      <c r="I123" s="98">
        <v>3500000</v>
      </c>
      <c r="J123" s="82">
        <v>1166667</v>
      </c>
      <c r="K123" s="83">
        <f t="shared" si="10"/>
        <v>2333333</v>
      </c>
      <c r="L123" s="84">
        <f t="shared" si="12"/>
        <v>0.33333342857142856</v>
      </c>
      <c r="M123" s="29">
        <f t="shared" si="11"/>
        <v>0.66666657142857144</v>
      </c>
    </row>
    <row r="124" spans="1:13" ht="15" customHeight="1" x14ac:dyDescent="0.35">
      <c r="A124" s="99" t="s">
        <v>325</v>
      </c>
      <c r="B124" s="100"/>
      <c r="C124" s="100"/>
      <c r="D124" s="100"/>
      <c r="E124" s="100"/>
      <c r="F124" s="100"/>
      <c r="G124" s="101"/>
      <c r="H124" s="2">
        <f>SUM(H71:H123)</f>
        <v>273914600</v>
      </c>
      <c r="I124" s="3">
        <f>SUM(I71:I123)</f>
        <v>273914600</v>
      </c>
      <c r="J124" s="3">
        <f>SUM(J71:J123)</f>
        <v>136190034</v>
      </c>
      <c r="K124" s="3">
        <f>SUM(K71:K123)</f>
        <v>137724566</v>
      </c>
      <c r="L124" s="1">
        <f>+J124/I124</f>
        <v>0.49719888607617119</v>
      </c>
      <c r="M124" s="1">
        <f>+K124/I124</f>
        <v>0.50280111392382887</v>
      </c>
    </row>
    <row r="125" spans="1:13" ht="24" customHeight="1" x14ac:dyDescent="0.35">
      <c r="A125" s="77" t="s">
        <v>294</v>
      </c>
      <c r="B125" s="78" t="s">
        <v>295</v>
      </c>
      <c r="C125" s="79">
        <v>44656</v>
      </c>
      <c r="D125" s="102" t="s">
        <v>48</v>
      </c>
      <c r="E125" s="78" t="s">
        <v>49</v>
      </c>
      <c r="F125" s="102" t="s">
        <v>18</v>
      </c>
      <c r="G125" s="78" t="s">
        <v>296</v>
      </c>
      <c r="H125" s="80">
        <v>1300000</v>
      </c>
      <c r="I125" s="81">
        <v>1300000</v>
      </c>
      <c r="J125" s="82">
        <v>1170000</v>
      </c>
      <c r="K125" s="83">
        <v>130000</v>
      </c>
      <c r="L125" s="84">
        <f t="shared" si="12"/>
        <v>0.9</v>
      </c>
      <c r="M125" s="103">
        <f>+K125/I125</f>
        <v>0.1</v>
      </c>
    </row>
    <row r="126" spans="1:13" ht="24" customHeight="1" x14ac:dyDescent="0.35">
      <c r="A126" s="77" t="s">
        <v>294</v>
      </c>
      <c r="B126" s="78" t="s">
        <v>297</v>
      </c>
      <c r="C126" s="79">
        <v>44628</v>
      </c>
      <c r="D126" s="78" t="s">
        <v>298</v>
      </c>
      <c r="E126" s="104" t="s">
        <v>126</v>
      </c>
      <c r="F126" s="77" t="s">
        <v>161</v>
      </c>
      <c r="G126" s="78" t="s">
        <v>299</v>
      </c>
      <c r="H126" s="85">
        <v>3609000</v>
      </c>
      <c r="I126" s="105">
        <v>3609000</v>
      </c>
      <c r="J126" s="86">
        <v>1082700</v>
      </c>
      <c r="K126" s="82">
        <v>2526300</v>
      </c>
      <c r="L126" s="84">
        <f t="shared" si="12"/>
        <v>0.3</v>
      </c>
      <c r="M126" s="103">
        <f t="shared" ref="M126:M137" si="13">+K126/I126</f>
        <v>0.7</v>
      </c>
    </row>
    <row r="127" spans="1:13" ht="24" customHeight="1" x14ac:dyDescent="0.35">
      <c r="A127" s="77" t="s">
        <v>294</v>
      </c>
      <c r="B127" s="78" t="s">
        <v>300</v>
      </c>
      <c r="C127" s="79">
        <v>44735</v>
      </c>
      <c r="D127" s="78" t="s">
        <v>301</v>
      </c>
      <c r="E127" s="104" t="s">
        <v>77</v>
      </c>
      <c r="F127" s="77" t="s">
        <v>161</v>
      </c>
      <c r="G127" s="78" t="s">
        <v>296</v>
      </c>
      <c r="H127" s="85">
        <v>500000</v>
      </c>
      <c r="I127" s="86">
        <v>500000</v>
      </c>
      <c r="J127" s="85">
        <v>250000</v>
      </c>
      <c r="K127" s="83">
        <v>250000</v>
      </c>
      <c r="L127" s="84">
        <f t="shared" si="12"/>
        <v>0.5</v>
      </c>
      <c r="M127" s="103">
        <f t="shared" si="13"/>
        <v>0.5</v>
      </c>
    </row>
    <row r="128" spans="1:13" ht="24" customHeight="1" x14ac:dyDescent="0.35">
      <c r="A128" s="77" t="s">
        <v>294</v>
      </c>
      <c r="B128" s="78" t="s">
        <v>300</v>
      </c>
      <c r="C128" s="79">
        <v>44648</v>
      </c>
      <c r="D128" s="78" t="s">
        <v>302</v>
      </c>
      <c r="E128" s="104" t="s">
        <v>126</v>
      </c>
      <c r="F128" s="77" t="s">
        <v>161</v>
      </c>
      <c r="G128" s="78" t="s">
        <v>303</v>
      </c>
      <c r="H128" s="85">
        <v>5912239</v>
      </c>
      <c r="I128" s="105">
        <v>5912239</v>
      </c>
      <c r="J128" s="83">
        <v>3465624</v>
      </c>
      <c r="K128" s="83">
        <v>2446615</v>
      </c>
      <c r="L128" s="84">
        <f t="shared" si="12"/>
        <v>0.58617792683956116</v>
      </c>
      <c r="M128" s="103">
        <f t="shared" si="13"/>
        <v>0.4138220731604389</v>
      </c>
    </row>
    <row r="129" spans="1:13" ht="24" customHeight="1" x14ac:dyDescent="0.35">
      <c r="A129" s="77" t="s">
        <v>294</v>
      </c>
      <c r="B129" s="78" t="s">
        <v>304</v>
      </c>
      <c r="C129" s="79">
        <v>44645</v>
      </c>
      <c r="D129" s="78" t="s">
        <v>305</v>
      </c>
      <c r="E129" s="104" t="s">
        <v>306</v>
      </c>
      <c r="F129" s="77" t="s">
        <v>161</v>
      </c>
      <c r="G129" s="78" t="s">
        <v>307</v>
      </c>
      <c r="H129" s="85">
        <v>2000000</v>
      </c>
      <c r="I129" s="105">
        <v>2000000</v>
      </c>
      <c r="J129" s="83">
        <v>2000000</v>
      </c>
      <c r="K129" s="106">
        <v>0</v>
      </c>
      <c r="L129" s="84">
        <f t="shared" si="12"/>
        <v>1</v>
      </c>
      <c r="M129" s="103">
        <f t="shared" si="13"/>
        <v>0</v>
      </c>
    </row>
    <row r="130" spans="1:13" ht="24" customHeight="1" x14ac:dyDescent="0.35">
      <c r="A130" s="77" t="s">
        <v>294</v>
      </c>
      <c r="B130" s="78" t="s">
        <v>308</v>
      </c>
      <c r="C130" s="79">
        <v>44651</v>
      </c>
      <c r="D130" s="78" t="s">
        <v>309</v>
      </c>
      <c r="E130" s="104" t="s">
        <v>126</v>
      </c>
      <c r="F130" s="77" t="s">
        <v>161</v>
      </c>
      <c r="G130" s="78" t="s">
        <v>303</v>
      </c>
      <c r="H130" s="85">
        <v>5099338</v>
      </c>
      <c r="I130" s="105">
        <v>5099338</v>
      </c>
      <c r="J130" s="83">
        <v>1529801</v>
      </c>
      <c r="K130" s="83">
        <v>3569537</v>
      </c>
      <c r="L130" s="84">
        <f t="shared" si="12"/>
        <v>0.2999999215584454</v>
      </c>
      <c r="M130" s="103">
        <f t="shared" si="13"/>
        <v>0.70000007844155454</v>
      </c>
    </row>
    <row r="131" spans="1:13" ht="24" customHeight="1" x14ac:dyDescent="0.35">
      <c r="A131" s="77" t="s">
        <v>294</v>
      </c>
      <c r="B131" s="78" t="s">
        <v>310</v>
      </c>
      <c r="C131" s="79">
        <v>44662</v>
      </c>
      <c r="D131" s="78" t="s">
        <v>311</v>
      </c>
      <c r="E131" s="104" t="s">
        <v>126</v>
      </c>
      <c r="F131" s="77" t="s">
        <v>161</v>
      </c>
      <c r="G131" s="78" t="s">
        <v>303</v>
      </c>
      <c r="H131" s="85">
        <v>4512549</v>
      </c>
      <c r="I131" s="105">
        <v>4512549</v>
      </c>
      <c r="J131" s="83">
        <v>1353765</v>
      </c>
      <c r="K131" s="83">
        <v>3158784</v>
      </c>
      <c r="L131" s="84">
        <f t="shared" si="12"/>
        <v>0.30000006648127253</v>
      </c>
      <c r="M131" s="103">
        <f t="shared" si="13"/>
        <v>0.69999993351872747</v>
      </c>
    </row>
    <row r="132" spans="1:13" ht="24" customHeight="1" x14ac:dyDescent="0.35">
      <c r="A132" s="77" t="s">
        <v>294</v>
      </c>
      <c r="B132" s="78" t="s">
        <v>312</v>
      </c>
      <c r="C132" s="79">
        <v>44665</v>
      </c>
      <c r="D132" s="78" t="s">
        <v>313</v>
      </c>
      <c r="E132" s="104" t="s">
        <v>126</v>
      </c>
      <c r="F132" s="77" t="s">
        <v>161</v>
      </c>
      <c r="G132" s="78" t="s">
        <v>303</v>
      </c>
      <c r="H132" s="85">
        <v>4640947</v>
      </c>
      <c r="I132" s="105">
        <v>4640947</v>
      </c>
      <c r="J132" s="83">
        <v>2141363</v>
      </c>
      <c r="K132" s="83">
        <v>2499584</v>
      </c>
      <c r="L132" s="84">
        <f t="shared" si="12"/>
        <v>0.46140647587658296</v>
      </c>
      <c r="M132" s="103">
        <f t="shared" si="13"/>
        <v>0.5385935241234171</v>
      </c>
    </row>
    <row r="133" spans="1:13" ht="24" customHeight="1" x14ac:dyDescent="0.35">
      <c r="A133" s="77" t="s">
        <v>294</v>
      </c>
      <c r="B133" s="78" t="s">
        <v>314</v>
      </c>
      <c r="C133" s="79">
        <v>44665</v>
      </c>
      <c r="D133" s="78" t="s">
        <v>315</v>
      </c>
      <c r="E133" s="104" t="s">
        <v>316</v>
      </c>
      <c r="F133" s="77" t="s">
        <v>161</v>
      </c>
      <c r="G133" s="78" t="s">
        <v>303</v>
      </c>
      <c r="H133" s="85">
        <v>5544947</v>
      </c>
      <c r="I133" s="105">
        <v>5544947</v>
      </c>
      <c r="J133" s="83">
        <v>2513484</v>
      </c>
      <c r="K133" s="83">
        <v>3031463</v>
      </c>
      <c r="L133" s="84">
        <f t="shared" si="12"/>
        <v>0.45329270054339565</v>
      </c>
      <c r="M133" s="103">
        <f t="shared" si="13"/>
        <v>0.54670729945660435</v>
      </c>
    </row>
    <row r="134" spans="1:13" ht="24" customHeight="1" x14ac:dyDescent="0.35">
      <c r="A134" s="77" t="s">
        <v>294</v>
      </c>
      <c r="B134" s="78" t="s">
        <v>317</v>
      </c>
      <c r="C134" s="79">
        <v>44665</v>
      </c>
      <c r="D134" s="78" t="s">
        <v>318</v>
      </c>
      <c r="E134" s="104" t="s">
        <v>126</v>
      </c>
      <c r="F134" s="77" t="s">
        <v>161</v>
      </c>
      <c r="G134" s="78" t="s">
        <v>303</v>
      </c>
      <c r="H134" s="85">
        <v>17254773</v>
      </c>
      <c r="I134" s="105">
        <v>17254773</v>
      </c>
      <c r="J134" s="83">
        <v>9865862</v>
      </c>
      <c r="K134" s="83">
        <v>7388911</v>
      </c>
      <c r="L134" s="84">
        <f t="shared" si="12"/>
        <v>0.57177582110179026</v>
      </c>
      <c r="M134" s="103">
        <f t="shared" si="13"/>
        <v>0.4282241788982098</v>
      </c>
    </row>
    <row r="135" spans="1:13" ht="24" customHeight="1" x14ac:dyDescent="0.35">
      <c r="A135" s="77" t="s">
        <v>294</v>
      </c>
      <c r="B135" s="78" t="s">
        <v>319</v>
      </c>
      <c r="C135" s="79">
        <v>44685</v>
      </c>
      <c r="D135" s="78" t="s">
        <v>305</v>
      </c>
      <c r="E135" s="104" t="s">
        <v>306</v>
      </c>
      <c r="F135" s="77" t="s">
        <v>161</v>
      </c>
      <c r="G135" s="78" t="s">
        <v>303</v>
      </c>
      <c r="H135" s="85">
        <v>3419720</v>
      </c>
      <c r="I135" s="105">
        <v>3419720</v>
      </c>
      <c r="J135" s="83">
        <v>1025916</v>
      </c>
      <c r="K135" s="83">
        <v>2393804</v>
      </c>
      <c r="L135" s="84">
        <f t="shared" si="12"/>
        <v>0.3</v>
      </c>
      <c r="M135" s="103">
        <f t="shared" si="13"/>
        <v>0.7</v>
      </c>
    </row>
    <row r="136" spans="1:13" ht="24" customHeight="1" x14ac:dyDescent="0.35">
      <c r="A136" s="77" t="s">
        <v>294</v>
      </c>
      <c r="B136" s="78" t="s">
        <v>320</v>
      </c>
      <c r="C136" s="79">
        <v>44705</v>
      </c>
      <c r="D136" s="78" t="s">
        <v>321</v>
      </c>
      <c r="E136" s="104" t="s">
        <v>126</v>
      </c>
      <c r="F136" s="77" t="s">
        <v>161</v>
      </c>
      <c r="G136" s="78" t="s">
        <v>303</v>
      </c>
      <c r="H136" s="85">
        <v>2832720</v>
      </c>
      <c r="I136" s="105">
        <v>2832720</v>
      </c>
      <c r="J136" s="83">
        <v>1982904</v>
      </c>
      <c r="K136" s="83">
        <v>849816</v>
      </c>
      <c r="L136" s="84">
        <f t="shared" si="12"/>
        <v>0.7</v>
      </c>
      <c r="M136" s="103">
        <f t="shared" si="13"/>
        <v>0.3</v>
      </c>
    </row>
    <row r="137" spans="1:13" ht="24" customHeight="1" x14ac:dyDescent="0.35">
      <c r="A137" s="77" t="s">
        <v>294</v>
      </c>
      <c r="B137" s="78" t="s">
        <v>322</v>
      </c>
      <c r="C137" s="79">
        <v>44705</v>
      </c>
      <c r="D137" s="78" t="s">
        <v>323</v>
      </c>
      <c r="E137" s="104" t="s">
        <v>126</v>
      </c>
      <c r="F137" s="77" t="s">
        <v>161</v>
      </c>
      <c r="G137" s="78" t="s">
        <v>303</v>
      </c>
      <c r="H137" s="85">
        <v>12839624</v>
      </c>
      <c r="I137" s="105">
        <v>12839624</v>
      </c>
      <c r="J137" s="83">
        <v>7052103</v>
      </c>
      <c r="K137" s="83">
        <v>5787521</v>
      </c>
      <c r="L137" s="84">
        <f t="shared" ref="L137" si="14">+J137/I137</f>
        <v>0.54924528942592088</v>
      </c>
      <c r="M137" s="103">
        <f t="shared" si="13"/>
        <v>0.45075471057407912</v>
      </c>
    </row>
    <row r="138" spans="1:13" ht="15" customHeight="1" x14ac:dyDescent="0.35">
      <c r="A138" s="107" t="s">
        <v>326</v>
      </c>
      <c r="B138" s="100"/>
      <c r="C138" s="100"/>
      <c r="D138" s="100"/>
      <c r="E138" s="100"/>
      <c r="F138" s="100"/>
      <c r="G138" s="101"/>
      <c r="H138" s="2">
        <f>SUM(H125:H137)</f>
        <v>69465857</v>
      </c>
      <c r="I138" s="3">
        <f>SUM(I125:I137)</f>
        <v>69465857</v>
      </c>
      <c r="J138" s="3">
        <f>SUM(J125:J137)</f>
        <v>35433522</v>
      </c>
      <c r="K138" s="3">
        <f>SUM(K125:K137)</f>
        <v>34032335</v>
      </c>
      <c r="L138" s="1">
        <f>+J138/I138</f>
        <v>0.51008543664839545</v>
      </c>
      <c r="M138" s="1">
        <f>+K138/I138</f>
        <v>0.48991456335160449</v>
      </c>
    </row>
    <row r="139" spans="1:13" x14ac:dyDescent="0.35">
      <c r="A139" s="108" t="s">
        <v>324</v>
      </c>
      <c r="B139" s="109"/>
      <c r="C139" s="110" t="s">
        <v>50</v>
      </c>
      <c r="D139" s="110" t="s">
        <v>50</v>
      </c>
      <c r="E139" s="110" t="s">
        <v>50</v>
      </c>
      <c r="F139" s="110" t="s">
        <v>50</v>
      </c>
      <c r="G139" s="110" t="s">
        <v>50</v>
      </c>
      <c r="H139" s="111">
        <f>+H15+H70+H124+H138</f>
        <v>460296220</v>
      </c>
      <c r="I139" s="111">
        <f>+I15+I70+I124+I138</f>
        <v>448158308</v>
      </c>
      <c r="J139" s="111">
        <f>+J15+J70+J124+J138</f>
        <v>266108248.65000001</v>
      </c>
      <c r="K139" s="111">
        <f>+K15+K70+K124+K138</f>
        <v>182050066.655229</v>
      </c>
      <c r="L139" s="112">
        <f>+J139/I139</f>
        <v>0.5937818041074896</v>
      </c>
      <c r="M139" s="113">
        <f>+K139/I139</f>
        <v>0.40621821219306503</v>
      </c>
    </row>
  </sheetData>
  <mergeCells count="14">
    <mergeCell ref="F4:F5"/>
    <mergeCell ref="L4:L5"/>
    <mergeCell ref="M4:M5"/>
    <mergeCell ref="A3:M3"/>
    <mergeCell ref="A4:A5"/>
    <mergeCell ref="B4:B5"/>
    <mergeCell ref="D4:D5"/>
    <mergeCell ref="G4:G5"/>
    <mergeCell ref="H4:H5"/>
    <mergeCell ref="I4:I5"/>
    <mergeCell ref="J4:J5"/>
    <mergeCell ref="K4:K5"/>
    <mergeCell ref="C4:C5"/>
    <mergeCell ref="E4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2D9AE6EBB67E4288B2E92E668B3F46" ma:contentTypeVersion="7" ma:contentTypeDescription="Criar um novo documento." ma:contentTypeScope="" ma:versionID="ece3334184ec0d588a84ee1e9adfc7ce">
  <xsd:schema xmlns:xsd="http://www.w3.org/2001/XMLSchema" xmlns:xs="http://www.w3.org/2001/XMLSchema" xmlns:p="http://schemas.microsoft.com/office/2006/metadata/properties" xmlns:ns2="b8b4209b-2c9c-4178-bed6-776dc521f623" xmlns:ns3="26005a3d-4790-4f58-b018-b72338b0dec1" targetNamespace="http://schemas.microsoft.com/office/2006/metadata/properties" ma:root="true" ma:fieldsID="c8b6999cec19c49967dd52495b3b2603" ns2:_="" ns3:_="">
    <xsd:import namespace="b8b4209b-2c9c-4178-bed6-776dc521f623"/>
    <xsd:import namespace="26005a3d-4790-4f58-b018-b72338b0d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4209b-2c9c-4178-bed6-776dc521f6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05a3d-4790-4f58-b018-b72338b0dec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AC332-C1FC-49AF-B4CC-1E5F64FEDE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BB55AB-A64E-4EDB-A3D7-8CF2CC7F19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b4209b-2c9c-4178-bed6-776dc521f623"/>
    <ds:schemaRef ds:uri="26005a3d-4790-4f58-b018-b72338b0d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2022-12-13T10:42:11Z</dcterms:modified>
  <cp:category/>
  <cp:contentStatus/>
</cp:coreProperties>
</file>