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ilete.joia\Documents\SERVIÇO CONTABILIDADE PÚBLICA\SCP_DEZ 2019\NÚCLEO CONTAS\DADOS ABERTOS\2024\"/>
    </mc:Choice>
  </mc:AlternateContent>
  <bookViews>
    <workbookView xWindow="0" yWindow="0" windowWidth="28800" windowHeight="12030"/>
  </bookViews>
  <sheets>
    <sheet name="GRANDES AGREGADOS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" localSheetId="0" hidden="1">#REF!,#REF!,#REF!,#REF!,#REF!,#REF!,#REF!,#REF!</definedName>
    <definedName name="_" hidden="1">#REF!,#REF!,#REF!,#REF!,#REF!,#REF!,#REF!,#REF!</definedName>
    <definedName name="_________OFE2" localSheetId="0" hidden="1">#REF!</definedName>
    <definedName name="_________OFE2" hidden="1">#REF!</definedName>
    <definedName name="________OFE2" localSheetId="0" hidden="1">#REF!</definedName>
    <definedName name="________OFE2" hidden="1">#REF!</definedName>
    <definedName name="_______OFE2" localSheetId="0" hidden="1">#REF!</definedName>
    <definedName name="_______OFE2" hidden="1">#REF!</definedName>
    <definedName name="______OFE2" localSheetId="0" hidden="1">#REF!</definedName>
    <definedName name="______OFE2" hidden="1">#REF!</definedName>
    <definedName name="_____OFE2" localSheetId="0" hidden="1">#REF!</definedName>
    <definedName name="_____OFE2" hidden="1">#REF!</definedName>
    <definedName name="____OFE2" localSheetId="0" hidden="1">#REF!</definedName>
    <definedName name="____OFE2" hidden="1">#REF!</definedName>
    <definedName name="___OFE2" localSheetId="0" hidden="1">#REF!</definedName>
    <definedName name="___OFE2" hidden="1">#REF!</definedName>
    <definedName name="__1__123Graph_AChart_1A" localSheetId="0" hidden="1">#REF!</definedName>
    <definedName name="__1__123Graph_AChart_1A" hidden="1">#REF!</definedName>
    <definedName name="__123Graph_A" localSheetId="0" hidden="1">#REF!</definedName>
    <definedName name="__123Graph_A" hidden="1">#REF!</definedName>
    <definedName name="__123Graph_ACurrent" localSheetId="0" hidden="1">#REF!</definedName>
    <definedName name="__123Graph_ACurrent" hidden="1">#REF!</definedName>
    <definedName name="__123Graph_B" localSheetId="0" hidden="1">#REF!</definedName>
    <definedName name="__123Graph_B" hidden="1">#REF!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Current" localSheetId="0" hidden="1">#REF!</definedName>
    <definedName name="__123Graph_XCurrent" hidden="1">#REF!</definedName>
    <definedName name="__2__123Graph_AChart_2A" localSheetId="0" hidden="1">#REF!</definedName>
    <definedName name="__2__123Graph_AChart_2A" hidden="1">#REF!</definedName>
    <definedName name="__3__123Graph_AChart_3A" localSheetId="0" hidden="1">#REF!</definedName>
    <definedName name="__3__123Graph_AChart_3A" hidden="1">#REF!</definedName>
    <definedName name="__4__123Graph_AChart_4A" localSheetId="0" hidden="1">#REF!</definedName>
    <definedName name="__4__123Graph_AChart_4A" hidden="1">#REF!</definedName>
    <definedName name="__5__123Graph_BChart_1A" localSheetId="0" hidden="1">#REF!</definedName>
    <definedName name="__5__123Graph_BChart_1A" hidden="1">#REF!</definedName>
    <definedName name="__OFE2" localSheetId="0" hidden="1">#REF!</definedName>
    <definedName name="__OFE2" hidden="1">#REF!</definedName>
    <definedName name="_1_____123Graph_BChart_3A" localSheetId="0" hidden="1">#REF!</definedName>
    <definedName name="_1_____123Graph_BChart_3A" hidden="1">#REF!</definedName>
    <definedName name="_1___123Graph_AChart_1A" localSheetId="0" hidden="1">#REF!</definedName>
    <definedName name="_1___123Graph_AChart_1A" hidden="1">#REF!</definedName>
    <definedName name="_1__123Graph_AChart_1A" localSheetId="0" hidden="1">#REF!</definedName>
    <definedName name="_1__123Graph_AChart_1A" hidden="1">#REF!</definedName>
    <definedName name="_10____123Graph_XChart_3A" localSheetId="0" hidden="1">#REF!</definedName>
    <definedName name="_10____123Graph_XChart_3A" hidden="1">#REF!</definedName>
    <definedName name="_10___123Graph_XChart_1A" localSheetId="0" hidden="1">#REF!</definedName>
    <definedName name="_10___123Graph_XChart_1A" hidden="1">#REF!</definedName>
    <definedName name="_10__123Graph_XChart_1A" localSheetId="0" hidden="1">#REF!</definedName>
    <definedName name="_10__123Graph_XChart_1A" hidden="1">#REF!</definedName>
    <definedName name="_10__123Graph_XChart_3A" localSheetId="0" hidden="1">#REF!</definedName>
    <definedName name="_10__123Graph_XChart_3A" hidden="1">#REF!</definedName>
    <definedName name="_11____123Graph_XChart_4A" localSheetId="0" hidden="1">#REF!</definedName>
    <definedName name="_11____123Graph_XChart_4A" hidden="1">#REF!</definedName>
    <definedName name="_11___123Graph_XChart_2A" localSheetId="0" hidden="1">#REF!</definedName>
    <definedName name="_11___123Graph_XChart_2A" hidden="1">#REF!</definedName>
    <definedName name="_11__123Graph_BChart_4A" localSheetId="0" hidden="1">#REF!</definedName>
    <definedName name="_11__123Graph_BChart_4A" hidden="1">#REF!</definedName>
    <definedName name="_11__123Graph_XChart_2A" localSheetId="0" hidden="1">#REF!</definedName>
    <definedName name="_11__123Graph_XChart_2A" hidden="1">#REF!</definedName>
    <definedName name="_11__123Graph_XChart_4A" localSheetId="0" hidden="1">#REF!</definedName>
    <definedName name="_11__123Graph_XChart_4A" hidden="1">#REF!</definedName>
    <definedName name="_12___123Graph_AChart_1A" localSheetId="0" hidden="1">#REF!</definedName>
    <definedName name="_12___123Graph_AChart_1A" hidden="1">#REF!</definedName>
    <definedName name="_12___123Graph_XChart_3A" localSheetId="0" hidden="1">#REF!</definedName>
    <definedName name="_12___123Graph_XChart_3A" hidden="1">#REF!</definedName>
    <definedName name="_12__123Graph_XChart_1A" localSheetId="0" hidden="1">#REF!</definedName>
    <definedName name="_12__123Graph_XChart_1A" hidden="1">#REF!</definedName>
    <definedName name="_12__123Graph_XChart_3A" localSheetId="0" hidden="1">#REF!</definedName>
    <definedName name="_12__123Graph_XChart_3A" hidden="1">#REF!</definedName>
    <definedName name="_13___123Graph_AChart_2A" localSheetId="0" hidden="1">#REF!</definedName>
    <definedName name="_13___123Graph_AChart_2A" hidden="1">#REF!</definedName>
    <definedName name="_13___123Graph_XChart_4A" localSheetId="0" hidden="1">#REF!</definedName>
    <definedName name="_13___123Graph_XChart_4A" hidden="1">#REF!</definedName>
    <definedName name="_13__123Graph_XChart_2A" localSheetId="0" hidden="1">#REF!</definedName>
    <definedName name="_13__123Graph_XChart_2A" hidden="1">#REF!</definedName>
    <definedName name="_13__123Graph_XChart_4A" localSheetId="0" hidden="1">#REF!</definedName>
    <definedName name="_13__123Graph_XChart_4A" hidden="1">#REF!</definedName>
    <definedName name="_14___123Graph_AChart_3A" localSheetId="0" hidden="1">#REF!</definedName>
    <definedName name="_14___123Graph_AChart_3A" hidden="1">#REF!</definedName>
    <definedName name="_14__123Graph_XChart_3A" localSheetId="0" hidden="1">#REF!</definedName>
    <definedName name="_14__123Graph_XChart_3A" hidden="1">#REF!</definedName>
    <definedName name="_15___123Graph_AChart_4A" localSheetId="0" hidden="1">#REF!</definedName>
    <definedName name="_15___123Graph_AChart_4A" hidden="1">#REF!</definedName>
    <definedName name="_15__123Graph_XChart_4A" localSheetId="0" hidden="1">#REF!</definedName>
    <definedName name="_15__123Graph_XChart_4A" hidden="1">#REF!</definedName>
    <definedName name="_16___123Graph_BChart_1A" localSheetId="0" hidden="1">#REF!</definedName>
    <definedName name="_16___123Graph_BChart_1A" hidden="1">#REF!</definedName>
    <definedName name="_17___123Graph_BChart_3A" localSheetId="0" hidden="1">#REF!</definedName>
    <definedName name="_17___123Graph_BChart_3A" hidden="1">#REF!</definedName>
    <definedName name="_18___123Graph_BChart_4A" localSheetId="0" hidden="1">#REF!</definedName>
    <definedName name="_18___123Graph_BChart_4A" hidden="1">#REF!</definedName>
    <definedName name="_19___123Graph_XChart_1A" localSheetId="0" hidden="1">#REF!</definedName>
    <definedName name="_19___123Graph_XChart_1A" hidden="1">#REF!</definedName>
    <definedName name="_2_____123Graph_BChart_4A" localSheetId="0" hidden="1">#REF!</definedName>
    <definedName name="_2_____123Graph_BChart_4A" hidden="1">#REF!</definedName>
    <definedName name="_2___123Graph_AChart_2A" localSheetId="0" hidden="1">#REF!</definedName>
    <definedName name="_2___123Graph_AChart_2A" hidden="1">#REF!</definedName>
    <definedName name="_2__123Graph_AChart_2A" localSheetId="0" hidden="1">#REF!</definedName>
    <definedName name="_2__123Graph_AChart_2A" hidden="1">#REF!</definedName>
    <definedName name="_20___123Graph_XChart_2A" localSheetId="0" hidden="1">#REF!</definedName>
    <definedName name="_20___123Graph_XChart_2A" hidden="1">#REF!</definedName>
    <definedName name="_21___123Graph_XChart_3A" localSheetId="0" hidden="1">#REF!</definedName>
    <definedName name="_21___123Graph_XChart_3A" hidden="1">#REF!</definedName>
    <definedName name="_22___123Graph_XChart_4A" localSheetId="0" hidden="1">#REF!</definedName>
    <definedName name="_22___123Graph_XChart_4A" hidden="1">#REF!</definedName>
    <definedName name="_3____123Graph_AChart_1A" localSheetId="0" hidden="1">#REF!</definedName>
    <definedName name="_3____123Graph_AChart_1A" hidden="1">#REF!</definedName>
    <definedName name="_3___123Graph_AChart_3A" localSheetId="0" hidden="1">#REF!</definedName>
    <definedName name="_3___123Graph_AChart_3A" hidden="1">#REF!</definedName>
    <definedName name="_3__123Graph_AChart_3A" localSheetId="0" hidden="1">#REF!</definedName>
    <definedName name="_3__123Graph_AChart_3A" hidden="1">#REF!</definedName>
    <definedName name="_4____123Graph_AChart_2A" localSheetId="0" hidden="1">#REF!</definedName>
    <definedName name="_4____123Graph_AChart_2A" hidden="1">#REF!</definedName>
    <definedName name="_4___123Graph_AChart_4A" localSheetId="0" hidden="1">#REF!</definedName>
    <definedName name="_4___123Graph_AChart_4A" hidden="1">#REF!</definedName>
    <definedName name="_4__123Graph_AChart_4A" localSheetId="0" hidden="1">#REF!</definedName>
    <definedName name="_4__123Graph_AChart_4A" hidden="1">#REF!</definedName>
    <definedName name="_5____123Graph_AChart_3A" localSheetId="0" hidden="1">#REF!</definedName>
    <definedName name="_5____123Graph_AChart_3A" hidden="1">#REF!</definedName>
    <definedName name="_5___123Graph_BChart_1A" localSheetId="0" hidden="1">#REF!</definedName>
    <definedName name="_5___123Graph_BChart_1A" hidden="1">#REF!</definedName>
    <definedName name="_5__123Graph_BChart_1A" localSheetId="0" hidden="1">#REF!</definedName>
    <definedName name="_5__123Graph_BChart_1A" hidden="1">#REF!</definedName>
    <definedName name="_6____123Graph_AChart_4A" localSheetId="0" hidden="1">#REF!</definedName>
    <definedName name="_6____123Graph_AChart_4A" hidden="1">#REF!</definedName>
    <definedName name="_6__123Graph_BChart_3A" localSheetId="0" hidden="1">#REF!</definedName>
    <definedName name="_6__123Graph_BChart_3A" hidden="1">#REF!</definedName>
    <definedName name="_7____123Graph_BChart_1A" localSheetId="0" hidden="1">#REF!</definedName>
    <definedName name="_7____123Graph_BChart_1A" hidden="1">#REF!</definedName>
    <definedName name="_7___123Graph_BChart_3A" localSheetId="0" hidden="1">#REF!</definedName>
    <definedName name="_7___123Graph_BChart_3A" hidden="1">#REF!</definedName>
    <definedName name="_7__123Graph_BChart_3A" localSheetId="0" hidden="1">#REF!</definedName>
    <definedName name="_7__123Graph_BChart_3A" hidden="1">#REF!</definedName>
    <definedName name="_7__123Graph_BChart_4A" localSheetId="0" hidden="1">#REF!</definedName>
    <definedName name="_7__123Graph_BChart_4A" hidden="1">#REF!</definedName>
    <definedName name="_8____123Graph_XChart_1A" localSheetId="0" hidden="1">#REF!</definedName>
    <definedName name="_8____123Graph_XChart_1A" hidden="1">#REF!</definedName>
    <definedName name="_8__123Graph_BChart_3A" localSheetId="0" hidden="1">#REF!</definedName>
    <definedName name="_8__123Graph_BChart_3A" hidden="1">#REF!</definedName>
    <definedName name="_8__123Graph_XChart_1A" localSheetId="0" hidden="1">#REF!</definedName>
    <definedName name="_8__123Graph_XChart_1A" hidden="1">#REF!</definedName>
    <definedName name="_9____123Graph_XChart_2A" localSheetId="0" hidden="1">#REF!</definedName>
    <definedName name="_9____123Graph_XChart_2A" hidden="1">#REF!</definedName>
    <definedName name="_9___123Graph_BChart_4A" localSheetId="0" hidden="1">#REF!</definedName>
    <definedName name="_9___123Graph_BChart_4A" hidden="1">#REF!</definedName>
    <definedName name="_9__123Graph_BChart_4A" localSheetId="0" hidden="1">#REF!</definedName>
    <definedName name="_9__123Graph_BChart_4A" hidden="1">#REF!</definedName>
    <definedName name="_9__123Graph_XChart_2A" localSheetId="0" hidden="1">#REF!</definedName>
    <definedName name="_9__123Graph_XChart_2A" hidden="1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filterd" localSheetId="0" hidden="1">#REF!</definedName>
    <definedName name="_filterd" hidden="1">#REF!</definedName>
    <definedName name="_xlnm._FilterDatabase" hidden="1">[1]C!$P$428:$T$428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OFE2" localSheetId="0" hidden="1">#REF!</definedName>
    <definedName name="_OFE2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´" localSheetId="0" hidden="1">#REF!,#REF!,#REF!,#REF!,#REF!,#REF!</definedName>
    <definedName name="´" hidden="1">#REF!,#REF!,#REF!,#REF!,#REF!,#REF!</definedName>
    <definedName name="a" localSheetId="0">#REF!</definedName>
    <definedName name="a">#REF!</definedName>
    <definedName name="ab" localSheetId="0" hidden="1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localSheetId="0" hidden="1">[2]BOP!$A$36:$IV$36,[2]BOP!$A$44:$IV$44,[2]BOP!$A$59:$IV$59,[2]BOP!#REF!,[2]BOP!#REF!,[2]BOP!$A$79:$IV$79,[2]BOP!$A$81:$IV$88,[2]BOP!#REF!,[2]BOP!#REF!</definedName>
    <definedName name="annie2" hidden="1">[2]BOP!$A$36:$IV$36,[2]BOP!$A$44:$IV$44,[2]BOP!$A$59:$IV$59,[2]BOP!#REF!,[2]BOP!#REF!,[2]BOP!$A$79:$IV$79,[2]BOP!$A$81:$IV$88,[2]BOP!#REF!,[2]BOP!#REF!</definedName>
    <definedName name="anscount" hidden="1">1</definedName>
    <definedName name="_xlnm.Print_Area" localSheetId="0">'GRANDES AGREGADOS'!$A$2:$AL$43</definedName>
    <definedName name="_xlnm.Print_Area">'[3]Table 1'!#REF!</definedName>
    <definedName name="as" localSheetId="0" hidden="1">#REF!,#REF!,#REF!,#REF!,#REF!,#REF!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0" hidden="1">#REF!</definedName>
    <definedName name="celina" hidden="1">#REF!</definedName>
    <definedName name="Cenario21" localSheetId="0" hidden="1">#REF!,#REF!,#REF!,#REF!,#REF!,#REF!,#REF!,#REF!</definedName>
    <definedName name="Cenario21" hidden="1">#REF!,#REF!,#REF!,#REF!,#REF!,#REF!,#REF!,#REF!</definedName>
    <definedName name="cjhfrjhdfjhdfjhdf" localSheetId="0" hidden="1">#REF!</definedName>
    <definedName name="cjhfrjhdfjhdfjhdf" hidden="1">#REF!</definedName>
    <definedName name="Code" localSheetId="0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v">{"Annually";"Semi-Annually";"Quarterly";"Bi-Monthly";"Monthly"}</definedName>
    <definedName name="Cwvu.a." localSheetId="0" hidden="1">#REF!,#REF!,#REF!,#REF!,#REF!,#REF!</definedName>
    <definedName name="Cwvu.a." hidden="1">#REF!,#REF!,#REF!,#REF!,#REF!,#REF!</definedName>
    <definedName name="Cwvu.bop." localSheetId="0" hidden="1">#REF!,#REF!,#REF!,#REF!,#REF!,#REF!</definedName>
    <definedName name="Cwvu.bop." hidden="1">#REF!,#REF!,#REF!,#REF!,#REF!,#REF!</definedName>
    <definedName name="Cwvu.bop.sr." localSheetId="0" hidden="1">#REF!,#REF!,#REF!,#REF!,#REF!,#REF!</definedName>
    <definedName name="Cwvu.bop.sr." hidden="1">#REF!,#REF!,#REF!,#REF!,#REF!,#REF!</definedName>
    <definedName name="Cwvu.bopsdr.sr." localSheetId="0" hidden="1">#REF!,#REF!,#REF!,#REF!,#REF!,#REF!</definedName>
    <definedName name="Cwvu.bopsdr.sr." hidden="1">#REF!,#REF!,#REF!,#REF!,#REF!,#REF!</definedName>
    <definedName name="Cwvu.cotton." localSheetId="0" hidden="1">#REF!,#REF!,#REF!,#REF!,#REF!,#REF!,#REF!,#REF!</definedName>
    <definedName name="Cwvu.cotton." hidden="1">#REF!,#REF!,#REF!,#REF!,#REF!,#REF!,#REF!,#REF!</definedName>
    <definedName name="Cwvu.cottonall." localSheetId="0" hidden="1">#REF!,#REF!,#REF!,#REF!,#REF!,#REF!,#REF!</definedName>
    <definedName name="Cwvu.cottonall." hidden="1">#REF!,#REF!,#REF!,#REF!,#REF!,#REF!,#REF!</definedName>
    <definedName name="Cwvu.exportdetails." localSheetId="0" hidden="1">#REF!,#REF!,#REF!,#REF!,#REF!,#REF!,#REF!</definedName>
    <definedName name="Cwvu.exportdetails." hidden="1">#REF!,#REF!,#REF!,#REF!,#REF!,#REF!,#REF!</definedName>
    <definedName name="Cwvu.exports." localSheetId="0" hidden="1">#REF!,#REF!,#REF!,#REF!,#REF!,#REF!,#REF!,#REF!</definedName>
    <definedName name="Cwvu.exports." hidden="1">#REF!,#REF!,#REF!,#REF!,#REF!,#REF!,#REF!,#REF!</definedName>
    <definedName name="Cwvu.gold." localSheetId="0" hidden="1">#REF!,#REF!,#REF!,#REF!,#REF!,#REF!,#REF!,#REF!</definedName>
    <definedName name="Cwvu.gold." hidden="1">#REF!,#REF!,#REF!,#REF!,#REF!,#REF!,#REF!,#REF!</definedName>
    <definedName name="Cwvu.goldall." localSheetId="0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hidden="1">#REF!</definedName>
    <definedName name="Cwvu.imports." localSheetId="0" hidden="1">#REF!,#REF!,#REF!,#REF!,#REF!,#REF!,#REF!,#REF!,#REF!</definedName>
    <definedName name="Cwvu.imports." hidden="1">#REF!,#REF!,#REF!,#REF!,#REF!,#REF!,#REF!,#REF!,#REF!</definedName>
    <definedName name="Cwvu.importsall." localSheetId="0" hidden="1">#REF!,#REF!,#REF!,#REF!,#REF!,#REF!,#REF!,#REF!,#REF!</definedName>
    <definedName name="Cwvu.importsall." hidden="1">#REF!,#REF!,#REF!,#REF!,#REF!,#REF!,#REF!,#REF!,#REF!</definedName>
    <definedName name="Cwvu.tot." localSheetId="0" hidden="1">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localSheetId="0" hidden="1">#REF!,#REF!,#REF!,#REF!,#REF!,#REF!,#REF!</definedName>
    <definedName name="d_" hidden="1">#REF!,#REF!,#REF!,#REF!,#REF!,#REF!,#REF!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dd" localSheetId="0" hidden="1">[2]BOP!$A$36:$IV$36,[2]BOP!$A$44:$IV$44,[2]BOP!$A$59:$IV$59,[2]BOP!#REF!,[2]BOP!#REF!,[2]BOP!$A$79:$IV$79</definedName>
    <definedName name="ddd" hidden="1">[2]BOP!$A$36:$IV$36,[2]BOP!$A$44:$IV$44,[2]BOP!$A$59:$IV$59,[2]BOP!#REF!,[2]BOP!#REF!,[2]BOP!$A$79:$IV$79</definedName>
    <definedName name="de" localSheetId="0" hidden="1">#REF!</definedName>
    <definedName name="de" hidden="1">#REF!</definedName>
    <definedName name="Dez" localSheetId="0" hidden="1">#REF!</definedName>
    <definedName name="Dez" hidden="1">#REF!</definedName>
    <definedName name="DEzl" localSheetId="0" hidden="1">#REF!</definedName>
    <definedName name="DEzl" hidden="1">#REF!</definedName>
    <definedName name="di" localSheetId="0" hidden="1">#REF!</definedName>
    <definedName name="di" hidden="1">#REF!</definedName>
    <definedName name="Discount" localSheetId="0" hidden="1">#REF!</definedName>
    <definedName name="Discount" hidden="1">#REF!</definedName>
    <definedName name="display_" localSheetId="0" hidden="1">#REF!</definedName>
    <definedName name="display_" hidden="1">#REF!</definedName>
    <definedName name="display_area_2" localSheetId="0" hidden="1">#REF!</definedName>
    <definedName name="display_area_2" hidden="1">#REF!</definedName>
    <definedName name="Div" localSheetId="0" hidden="1">#REF!</definedName>
    <definedName name="Div" hidden="1">#REF!</definedName>
    <definedName name="DMXHUB" localSheetId="0">#REF!</definedName>
    <definedName name="DMXHUB">#REF!</definedName>
    <definedName name="ds" localSheetId="0" hidden="1">#REF!,#REF!,#REF!,#REF!,#REF!,#REF!,#REF!,#REF!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localSheetId="0" hidden="1">#REF!</definedName>
    <definedName name="e" hidden="1">#REF!</definedName>
    <definedName name="Economica" localSheetId="0" hidden="1">#REF!</definedName>
    <definedName name="Economica" hidden="1">#REF!</definedName>
    <definedName name="Edmir" localSheetId="0" hidden="1">#REF!,#REF!,#REF!,#REF!,#REF!,#REF!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localSheetId="0" hidden="1">#REF!,#REF!,#REF!,#REF!,#REF!,#REF!,#REF!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localSheetId="0" hidden="1">#REF!,#REF!,#REF!,#REF!,#REF!,#REF!,#REF!,#REF!</definedName>
    <definedName name="Ex_" hidden="1">#REF!,#REF!,#REF!,#REF!,#REF!,#REF!,#REF!,#REF!</definedName>
    <definedName name="Exe" localSheetId="0" hidden="1">#REF!,#REF!,#REF!,#REF!,#REF!,#REF!,#REF!,#REF!,#REF!</definedName>
    <definedName name="Exe" hidden="1">#REF!,#REF!,#REF!,#REF!,#REF!,#REF!,#REF!,#REF!,#REF!</definedName>
    <definedName name="External_debt_indicators" localSheetId="0">#REF!:#REF!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localSheetId="0" hidden="1">#REF!</definedName>
    <definedName name="FCode" hidden="1">#REF!</definedName>
    <definedName name="fddhfgjkljhlkjl" localSheetId="0" hidden="1">#REF!,#REF!,#REF!,#REF!,#REF!,#REF!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localSheetId="0" hidden="1">#REF!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 localSheetId="0">#REF!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localSheetId="0" hidden="1">#REF!,#REF!,#REF!,#REF!,#REF!,#REF!,#REF!,#REF!</definedName>
    <definedName name="hg" hidden="1">#REF!,#REF!,#REF!,#REF!,#REF!,#REF!,#REF!,#REF!</definedName>
    <definedName name="HiddenRows" localSheetId="0" hidden="1">#REF!</definedName>
    <definedName name="HiddenRows" hidden="1">#REF!</definedName>
    <definedName name="hub" localSheetId="0">#REF!</definedName>
    <definedName name="hub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loan_amount" localSheetId="0">#REF!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INDEX({12,6,3,2,1},MATCH(#REF!,[0]!frequency,0))</definedName>
    <definedName name="months_per_period">INDEX({12,6,3,2,1},MATCH(#REF!,frequency,0))</definedName>
    <definedName name="Municipio" localSheetId="0">'[4]Table 1'!#REF!</definedName>
    <definedName name="Municipio">'[4]Table 1'!#REF!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0">#REF!,#REF!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ofe_cenario2" localSheetId="0">#REF!</definedName>
    <definedName name="ofe_cenario2">#REF!</definedName>
    <definedName name="OrderTable" localSheetId="0" hidden="1">#REF!</definedName>
    <definedName name="OrderTable" hidden="1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0" hidden="1">#REF!</definedName>
    <definedName name="PAULO" hidden="1">#REF!</definedName>
    <definedName name="payment" localSheetId="0">#REF!</definedName>
    <definedName name="payment">#REF!</definedName>
    <definedName name="periods_per_year" localSheetId="0">INDEX({1,2,4,6,12},MATCH(#REF!,[0]!frequency,0))</definedName>
    <definedName name="periods_per_year">INDEX({1,2,4,6,12},MATCH(#REF!,frequency,0))</definedName>
    <definedName name="PJ_2014" localSheetId="0" hidden="1">#REF!</definedName>
    <definedName name="PJ_2014" hidden="1">#REF!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hidden="1">{"Main Economic Indicators",#N/A,FALSE,"C"}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 localSheetId="0">#REF!</definedName>
    <definedName name="rate">#REF!</definedName>
    <definedName name="RCArea" localSheetId="0" hidden="1">#REF!</definedName>
    <definedName name="RCArea" hidden="1">#REF!</definedName>
    <definedName name="Recy" localSheetId="0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localSheetId="0" hidden="1">#REF!,#REF!</definedName>
    <definedName name="Rwvu.Export." hidden="1">#REF!,#REF!</definedName>
    <definedName name="Rwvu.IMPORT." localSheetId="0" hidden="1">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0" hidden="1">#REF!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0" hidden="1">#REF!</definedName>
    <definedName name="sf_ksd" hidden="1">#REF!</definedName>
    <definedName name="SpecialPrice" localSheetId="0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bl_ProdInfo" localSheetId="0" hidden="1">#REF!</definedName>
    <definedName name="tbl_ProdInfo" hidden="1">#REF!</definedName>
    <definedName name="term" localSheetId="0">#REF!</definedName>
    <definedName name="term">#REF!</definedName>
    <definedName name="TEST" localSheetId="0" hidden="1">{"SRD",#N/A,FALSE,"SRA"}</definedName>
    <definedName name="TEST" hidden="1">{"SRD",#N/A,FALSE,"SRA"}</definedName>
    <definedName name="titi" localSheetId="0" hidden="1">#REF!</definedName>
    <definedName name="titi" hidden="1">#REF!</definedName>
    <definedName name="_xlnm.Print_Titles" localSheetId="0">'GRANDES AGREGADOS'!$A:$A</definedName>
    <definedName name="_xlnm.Print_Titles">[5]SUMMARY!$B$1:$D$65536,[5]SUMMARY!$A$3:$IV$5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localSheetId="0" hidden="1">#REF!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localSheetId="0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0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0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0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0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0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0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0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0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0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0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0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0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0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0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0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0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0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0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0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0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0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0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0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0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0" hidden="1">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hidden="1">#REF!,#REF!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  <definedName name="Z_1F4C2007_FFA7_11D1_98B6_00C04FC96ABD_.wvu.Rows" localSheetId="0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0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0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0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0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0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0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0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0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0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0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0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0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0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0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0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0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0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0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0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0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0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0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0" hidden="1">#REF!,#REF!,#REF!,#REF!,#REF!,#REF!</definedName>
    <definedName name="Z_49B0A4BD_963B_11D1_BFD1_00A02466B680_.wvu.Rows" hidden="1">#REF!,#REF!,#REF!,#REF!,#REF!,#REF!</definedName>
    <definedName name="Z_65976840_70A2_11D2_BFD1_C1F7123CE332_.wvu.PrintTitles" localSheetId="0" hidden="1">#REF!,#REF!</definedName>
    <definedName name="Z_65976840_70A2_11D2_BFD1_C1F7123CE332_.wvu.PrintTitles" hidden="1">#REF!,#REF!</definedName>
    <definedName name="Z_9E0C48F8_FFCC_11D1_98BA_00C04FC96ABD_.wvu.Rows" localSheetId="0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0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0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0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0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0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0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0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0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0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0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0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0" hidden="1">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hidden="1">#REF!,#REF!</definedName>
    <definedName name="Z_C21FAE85_013A_11D2_98BD_00C04FC96ABD_.wvu.Rows" localSheetId="0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0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0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0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0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0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0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0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0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0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0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0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0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0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0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0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0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0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0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0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0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0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0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0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0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0" hidden="1">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hidden="1">#REF!,#REF!</definedName>
    <definedName name="Z_EA8011E5_017A_11D2_98BD_00C04FC96ABD_.wvu.Rows" localSheetId="0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0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0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0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0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0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0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0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0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0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0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0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0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0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0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0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0" hidden="1">#REF!,#REF!,#REF!,#REF!,#REF!,#REF!</definedName>
    <definedName name="Z_EA86CE47_00A2_11D2_98BC_00C04FC96ABD_.wvu.Rows" hidden="1">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L16" i="2"/>
  <c r="L9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D33" i="2"/>
  <c r="O8" i="2"/>
  <c r="N8" i="2"/>
  <c r="M8" i="2"/>
  <c r="L8" i="2"/>
  <c r="K8" i="2"/>
  <c r="J8" i="2"/>
  <c r="I8" i="2"/>
  <c r="H8" i="2"/>
  <c r="G8" i="2"/>
  <c r="F8" i="2"/>
  <c r="E8" i="2"/>
  <c r="D8" i="2"/>
  <c r="S8" i="2"/>
  <c r="R8" i="2"/>
  <c r="Q8" i="2"/>
  <c r="P8" i="2"/>
  <c r="O33" i="2"/>
  <c r="N33" i="2"/>
  <c r="M33" i="2"/>
  <c r="L33" i="2"/>
  <c r="K33" i="2"/>
  <c r="J33" i="2"/>
  <c r="I33" i="2"/>
  <c r="H33" i="2"/>
  <c r="G33" i="2"/>
  <c r="F33" i="2"/>
  <c r="E33" i="2"/>
  <c r="O16" i="2"/>
  <c r="N16" i="2"/>
  <c r="M16" i="2"/>
  <c r="K16" i="2"/>
  <c r="J16" i="2"/>
  <c r="I16" i="2"/>
  <c r="H16" i="2"/>
  <c r="G16" i="2"/>
  <c r="F16" i="2"/>
  <c r="E16" i="2"/>
  <c r="D16" i="2"/>
  <c r="K9" i="2"/>
  <c r="J9" i="2"/>
  <c r="I9" i="2"/>
  <c r="H9" i="2"/>
  <c r="G9" i="2"/>
  <c r="F9" i="2"/>
  <c r="E9" i="2"/>
  <c r="D9" i="2"/>
  <c r="Q33" i="2"/>
  <c r="P33" i="2"/>
  <c r="Q9" i="2"/>
  <c r="P9" i="2"/>
  <c r="Q16" i="2"/>
  <c r="P16" i="2"/>
  <c r="S33" i="2" l="1"/>
  <c r="R33" i="2"/>
  <c r="S9" i="2"/>
  <c r="R9" i="2"/>
  <c r="S16" i="2"/>
  <c r="R16" i="2"/>
  <c r="T33" i="2" l="1"/>
  <c r="W16" i="2"/>
  <c r="V16" i="2"/>
  <c r="U16" i="2"/>
  <c r="U33" i="2" s="1"/>
  <c r="T16" i="2"/>
  <c r="W8" i="2"/>
  <c r="V8" i="2"/>
  <c r="U8" i="2"/>
  <c r="T8" i="2"/>
  <c r="U9" i="2"/>
  <c r="T9" i="2"/>
  <c r="V9" i="2" l="1"/>
  <c r="Y33" i="2" l="1"/>
  <c r="X33" i="2"/>
  <c r="AE8" i="2"/>
  <c r="AD8" i="2"/>
  <c r="AC8" i="2"/>
  <c r="AB8" i="2"/>
  <c r="AA8" i="2"/>
  <c r="Z8" i="2"/>
  <c r="Y8" i="2"/>
  <c r="X8" i="2"/>
  <c r="Y9" i="2"/>
  <c r="X9" i="2"/>
  <c r="Y16" i="2"/>
  <c r="X16" i="2"/>
  <c r="AA9" i="2" l="1"/>
  <c r="AA33" i="2" s="1"/>
  <c r="Z9" i="2"/>
  <c r="Z33" i="2" s="1"/>
  <c r="AA16" i="2"/>
  <c r="Z16" i="2"/>
  <c r="AC16" i="2" l="1"/>
  <c r="AC33" i="2" s="1"/>
  <c r="AB16" i="2"/>
  <c r="AB33" i="2" s="1"/>
  <c r="AE16" i="2" l="1"/>
  <c r="AE33" i="2" s="1"/>
  <c r="AD16" i="2"/>
  <c r="AD33" i="2" s="1"/>
  <c r="AG16" i="2" l="1"/>
  <c r="AG33" i="2" s="1"/>
  <c r="AF16" i="2"/>
  <c r="AF33" i="2" s="1"/>
  <c r="AG8" i="2"/>
  <c r="AF8" i="2"/>
  <c r="AF9" i="2"/>
  <c r="AG9" i="2"/>
  <c r="AI16" i="2" l="1"/>
  <c r="AI33" i="2" s="1"/>
  <c r="AH16" i="2"/>
  <c r="AH33" i="2" s="1"/>
  <c r="AI12" i="2"/>
  <c r="AH12" i="2"/>
  <c r="AI9" i="2"/>
  <c r="AI8" i="2" s="1"/>
  <c r="AH9" i="2"/>
  <c r="AH8" i="2"/>
  <c r="AK8" i="2"/>
  <c r="AJ8" i="2"/>
  <c r="AK33" i="2"/>
  <c r="AJ33" i="2"/>
  <c r="AK21" i="2"/>
  <c r="AK16" i="2" s="1"/>
  <c r="AJ21" i="2"/>
  <c r="AJ16" i="2" s="1"/>
  <c r="AM21" i="2" l="1"/>
  <c r="AM16" i="2" s="1"/>
  <c r="AL21" i="2"/>
  <c r="AL16" i="2" s="1"/>
  <c r="AP21" i="2" l="1"/>
  <c r="AO21" i="2"/>
  <c r="AN21" i="2"/>
  <c r="AN16" i="2" s="1"/>
  <c r="AQ21" i="2"/>
  <c r="AO16" i="2"/>
  <c r="AQ16" i="2" l="1"/>
  <c r="AP16" i="2"/>
  <c r="AR33" i="2" l="1"/>
  <c r="AR16" i="2"/>
  <c r="AR21" i="2"/>
  <c r="AR9" i="2"/>
  <c r="AQ9" i="2" l="1"/>
  <c r="AQ33" i="2" s="1"/>
  <c r="AP9" i="2"/>
  <c r="AP33" i="2" s="1"/>
  <c r="AO9" i="2"/>
  <c r="AN9" i="2"/>
  <c r="AN33" i="2" s="1"/>
  <c r="AM9" i="2"/>
  <c r="AL9" i="2"/>
  <c r="AK9" i="2"/>
  <c r="AJ9" i="2"/>
  <c r="AE9" i="2"/>
  <c r="AD9" i="2"/>
  <c r="AC9" i="2"/>
  <c r="AB9" i="2"/>
  <c r="W9" i="2"/>
  <c r="W33" i="2" s="1"/>
  <c r="V33" i="2"/>
  <c r="O9" i="2"/>
  <c r="N9" i="2"/>
  <c r="M9" i="2"/>
  <c r="AO8" i="2" l="1"/>
  <c r="AO33" i="2"/>
  <c r="AL8" i="2"/>
  <c r="AL33" i="2"/>
  <c r="AM8" i="2"/>
  <c r="AM33" i="2"/>
  <c r="AR12" i="2"/>
  <c r="AR35" i="2"/>
  <c r="AQ35" i="2"/>
  <c r="AQ28" i="2"/>
  <c r="AP12" i="2"/>
  <c r="AR28" i="2"/>
  <c r="AQ12" i="2"/>
  <c r="AQ8" i="2"/>
  <c r="AR8" i="2"/>
  <c r="AQ27" i="2" l="1"/>
  <c r="AR31" i="2"/>
  <c r="AR40" i="2" s="1"/>
  <c r="AR27" i="2"/>
  <c r="AQ31" i="2"/>
  <c r="AQ40" i="2" s="1"/>
  <c r="AP8" i="2" l="1"/>
  <c r="AP37" i="2" l="1"/>
  <c r="AP35" i="2" s="1"/>
  <c r="AP28" i="2"/>
  <c r="AP31" i="2" l="1"/>
  <c r="AP40" i="2" s="1"/>
  <c r="AP27" i="2"/>
  <c r="AO12" i="2"/>
  <c r="AN8" i="2"/>
  <c r="AO37" i="2"/>
  <c r="AO35" i="2" s="1"/>
  <c r="AO28" i="2"/>
  <c r="AO31" i="2" l="1"/>
  <c r="AO40" i="2" s="1"/>
  <c r="AO27" i="2"/>
  <c r="AN37" i="2"/>
  <c r="AN35" i="2" s="1"/>
  <c r="AM37" i="2"/>
  <c r="AM12" i="2"/>
  <c r="AN12" i="2"/>
  <c r="AM28" i="2"/>
  <c r="AN28" i="2"/>
  <c r="AN27" i="2" l="1"/>
  <c r="AM35" i="2"/>
  <c r="AM31" i="2"/>
  <c r="AK12" i="2"/>
  <c r="AK37" i="2"/>
  <c r="AK35" i="2" s="1"/>
  <c r="AK28" i="2"/>
  <c r="AM40" i="2" l="1"/>
  <c r="AN31" i="2"/>
  <c r="AN40" i="2" s="1"/>
  <c r="AM27" i="2"/>
  <c r="AK31" i="2"/>
  <c r="AK27" i="2"/>
  <c r="AL37" i="2"/>
  <c r="AJ37" i="2"/>
  <c r="AJ35" i="2" s="1"/>
  <c r="AL36" i="2"/>
  <c r="AL28" i="2"/>
  <c r="AJ28" i="2"/>
  <c r="AL12" i="2"/>
  <c r="AJ12" i="2"/>
  <c r="AL31" i="2" l="1"/>
  <c r="AL35" i="2"/>
  <c r="AJ31" i="2"/>
  <c r="AJ40" i="2" s="1"/>
  <c r="AL40" i="2" l="1"/>
  <c r="AL27" i="2"/>
  <c r="AJ27" i="2"/>
</calcChain>
</file>

<file path=xl/sharedStrings.xml><?xml version="1.0" encoding="utf-8"?>
<sst xmlns="http://schemas.openxmlformats.org/spreadsheetml/2006/main" count="80" uniqueCount="38">
  <si>
    <t>MAPA - RECEITAS, DESPESAS E SALDOS</t>
  </si>
  <si>
    <t>CGE</t>
  </si>
  <si>
    <t>ORÇ.</t>
  </si>
  <si>
    <t>1. Total Receitas</t>
  </si>
  <si>
    <t>Impostos</t>
  </si>
  <si>
    <t>Segurança Social</t>
  </si>
  <si>
    <t>Transferências (donativos)</t>
  </si>
  <si>
    <t>Corrente</t>
  </si>
  <si>
    <t>Capital</t>
  </si>
  <si>
    <t>Outras Receitas</t>
  </si>
  <si>
    <t>2. Total Despesas</t>
  </si>
  <si>
    <t>Despesas com Pessoal</t>
  </si>
  <si>
    <t>Aquisição de Bens e Serviços</t>
  </si>
  <si>
    <t>Juros Correntes</t>
  </si>
  <si>
    <t>Subsidios</t>
  </si>
  <si>
    <t>Beneficios Sociais</t>
  </si>
  <si>
    <t>Outras despesas correntes</t>
  </si>
  <si>
    <t>3. Resultado Operacional Bruto</t>
  </si>
  <si>
    <t>4. Ativos não Financeiros</t>
  </si>
  <si>
    <t>Compra ativos não financeiros</t>
  </si>
  <si>
    <t>Venda ativos não financeiros</t>
  </si>
  <si>
    <t xml:space="preserve">    Saldo global (em percentagem do PIB)</t>
  </si>
  <si>
    <t>6. Financiamento</t>
  </si>
  <si>
    <t xml:space="preserve">    6.1 Ativos Financeiros</t>
  </si>
  <si>
    <t xml:space="preserve">    6.2 Passivos Financeiros</t>
  </si>
  <si>
    <t>Interno líquido</t>
  </si>
  <si>
    <t>Externo líquido</t>
  </si>
  <si>
    <t>7.GAP Financiamento (5 - 6)</t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</si>
  <si>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A partir de agosto de 2022, passou-se a considerar,
 para cálculo dos rácios, o</t>
    </r>
    <r>
      <rPr>
        <i/>
        <sz val="9"/>
        <rFont val="Calibri"/>
        <family val="2"/>
        <scheme val="minor"/>
      </rPr>
      <t> rebasing</t>
    </r>
    <r>
      <rPr>
        <sz val="9"/>
        <rFont val="Calibri"/>
        <family val="2"/>
        <scheme val="minor"/>
      </rPr>
      <t> do PIB, base 2015.</t>
    </r>
  </si>
  <si>
    <t>Fonte: MF</t>
  </si>
  <si>
    <t>2025 P</t>
  </si>
  <si>
    <t>IV Trim</t>
  </si>
  <si>
    <t>Valor a Regularizar</t>
  </si>
  <si>
    <r>
      <t xml:space="preserve">5. Global  Global </t>
    </r>
    <r>
      <rPr>
        <b/>
        <sz val="9"/>
        <color indexed="8"/>
        <rFont val="Sources sans"/>
      </rPr>
      <t>(1-2-4)</t>
    </r>
  </si>
  <si>
    <t xml:space="preserve">Transferências </t>
  </si>
  <si>
    <t xml:space="preserve">    Saldo Corrente Primário (em percentagem do PIB)</t>
  </si>
  <si>
    <t xml:space="preserve">    Saldo Corrente Primário (1.1-2+juros)</t>
  </si>
  <si>
    <t xml:space="preserve">1.1 - Receitas Correntes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</si>
</sst>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#,##0.0"/>
    <numFmt numFmtId="167" formatCode="#,##0.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Sources sans"/>
    </font>
    <font>
      <b/>
      <sz val="9"/>
      <color theme="1"/>
      <name val="Sources sans"/>
    </font>
    <font>
      <sz val="9"/>
      <color theme="1"/>
      <name val="Sources sans"/>
    </font>
    <font>
      <sz val="9"/>
      <name val="Sources sans"/>
    </font>
    <font>
      <b/>
      <sz val="9"/>
      <color theme="1"/>
      <name val="Calibri"/>
      <family val="2"/>
      <scheme val="minor"/>
    </font>
    <font>
      <b/>
      <sz val="9"/>
      <name val="Sources sans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FF0000"/>
      <name val="Sources sans"/>
    </font>
    <font>
      <b/>
      <sz val="9"/>
      <color indexed="8"/>
      <name val="Sources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89318521683401"/>
        <bgColor indexed="64"/>
      </patternFill>
    </fill>
    <fill>
      <patternFill patternType="solid">
        <fgColor theme="8" tint="-0.499984740745262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hair">
        <color indexed="64"/>
      </right>
      <top style="thin">
        <color auto="1"/>
      </top>
      <bottom style="thin">
        <color theme="0"/>
      </bottom>
      <diagonal/>
    </border>
    <border>
      <left style="hair">
        <color indexed="64"/>
      </left>
      <right/>
      <top style="thin">
        <color auto="1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8" tint="-0.49989318521683401"/>
      </bottom>
      <diagonal/>
    </border>
    <border>
      <left/>
      <right style="hair">
        <color indexed="64"/>
      </right>
      <top/>
      <bottom style="thin">
        <color theme="8" tint="-0.49989318521683401"/>
      </bottom>
      <diagonal/>
    </border>
    <border>
      <left/>
      <right/>
      <top/>
      <bottom style="medium">
        <color theme="8" tint="-0.49989318521683401"/>
      </bottom>
      <diagonal/>
    </border>
    <border>
      <left/>
      <right style="hair">
        <color indexed="64"/>
      </right>
      <top/>
      <bottom style="medium">
        <color theme="8" tint="-0.49989318521683401"/>
      </bottom>
      <diagonal/>
    </border>
    <border>
      <left style="hair">
        <color indexed="64"/>
      </left>
      <right/>
      <top/>
      <bottom style="medium">
        <color theme="8" tint="-0.49989318521683401"/>
      </bottom>
      <diagonal/>
    </border>
    <border>
      <left style="hair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8" tint="-0.499984740745262"/>
      </bottom>
      <diagonal/>
    </border>
    <border>
      <left/>
      <right style="hair">
        <color theme="8" tint="-0.499984740745262"/>
      </right>
      <top style="thin">
        <color theme="8" tint="-0.499984740745262"/>
      </top>
      <bottom/>
      <diagonal/>
    </border>
    <border>
      <left/>
      <right style="hair">
        <color theme="8" tint="-0.499984740745262"/>
      </right>
      <top/>
      <bottom/>
      <diagonal/>
    </border>
    <border>
      <left/>
      <right style="hair">
        <color theme="8" tint="-0.499984740745262"/>
      </right>
      <top/>
      <bottom style="medium">
        <color theme="8" tint="-0.4998931852168340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0" fontId="3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indent="3"/>
    </xf>
    <xf numFmtId="3" fontId="6" fillId="2" borderId="0" xfId="0" applyNumberFormat="1" applyFont="1" applyFill="1" applyBorder="1" applyAlignment="1">
      <alignment horizontal="center"/>
    </xf>
    <xf numFmtId="3" fontId="6" fillId="2" borderId="6" xfId="0" applyNumberFormat="1" applyFont="1" applyFill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indent="5"/>
    </xf>
    <xf numFmtId="3" fontId="5" fillId="2" borderId="6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0" borderId="0" xfId="0" applyFont="1" applyFill="1"/>
    <xf numFmtId="3" fontId="5" fillId="0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indent="2"/>
    </xf>
    <xf numFmtId="3" fontId="5" fillId="2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0" fontId="8" fillId="2" borderId="10" xfId="0" applyFont="1" applyFill="1" applyBorder="1" applyAlignment="1"/>
    <xf numFmtId="3" fontId="8" fillId="2" borderId="10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3" fontId="8" fillId="2" borderId="12" xfId="0" applyNumberFormat="1" applyFont="1" applyFill="1" applyBorder="1" applyAlignment="1">
      <alignment horizontal="center"/>
    </xf>
    <xf numFmtId="0" fontId="9" fillId="0" borderId="0" xfId="0" applyFont="1" applyFill="1"/>
    <xf numFmtId="0" fontId="7" fillId="0" borderId="0" xfId="0" applyFont="1" applyFill="1"/>
    <xf numFmtId="0" fontId="10" fillId="0" borderId="0" xfId="0" applyFont="1" applyFill="1" applyBorder="1"/>
    <xf numFmtId="3" fontId="10" fillId="0" borderId="0" xfId="0" applyNumberFormat="1" applyFont="1" applyFill="1" applyBorder="1"/>
    <xf numFmtId="0" fontId="3" fillId="3" borderId="0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/>
    </xf>
    <xf numFmtId="0" fontId="11" fillId="2" borderId="0" xfId="0" applyFont="1" applyFill="1"/>
    <xf numFmtId="164" fontId="5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/>
    </xf>
    <xf numFmtId="3" fontId="8" fillId="2" borderId="16" xfId="0" applyNumberFormat="1" applyFont="1" applyFill="1" applyBorder="1" applyAlignment="1">
      <alignment horizontal="center"/>
    </xf>
    <xf numFmtId="3" fontId="8" fillId="2" borderId="17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4" borderId="13" xfId="0" applyNumberFormat="1" applyFont="1" applyFill="1" applyBorder="1" applyAlignment="1">
      <alignment horizontal="center" wrapText="1"/>
    </xf>
    <xf numFmtId="0" fontId="2" fillId="0" borderId="18" xfId="0" applyFont="1" applyFill="1" applyBorder="1"/>
    <xf numFmtId="3" fontId="4" fillId="2" borderId="18" xfId="0" applyNumberFormat="1" applyFont="1" applyFill="1" applyBorder="1" applyAlignment="1">
      <alignment horizontal="center"/>
    </xf>
    <xf numFmtId="3" fontId="8" fillId="2" borderId="18" xfId="0" applyNumberFormat="1" applyFont="1" applyFill="1" applyBorder="1" applyAlignment="1">
      <alignment horizontal="center"/>
    </xf>
    <xf numFmtId="3" fontId="8" fillId="2" borderId="19" xfId="0" applyNumberFormat="1" applyFont="1" applyFill="1" applyBorder="1" applyAlignment="1">
      <alignment horizontal="center"/>
    </xf>
    <xf numFmtId="166" fontId="6" fillId="2" borderId="6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5" fillId="0" borderId="0" xfId="0" applyFont="1" applyFill="1" applyBorder="1" applyAlignment="1">
      <alignment horizontal="left" indent="3"/>
    </xf>
    <xf numFmtId="3" fontId="6" fillId="2" borderId="16" xfId="0" applyNumberFormat="1" applyFont="1" applyFill="1" applyBorder="1" applyAlignment="1">
      <alignment horizontal="center"/>
    </xf>
    <xf numFmtId="3" fontId="6" fillId="2" borderId="18" xfId="0" applyNumberFormat="1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66" fontId="6" fillId="0" borderId="6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indent="1"/>
    </xf>
    <xf numFmtId="3" fontId="2" fillId="0" borderId="0" xfId="0" applyNumberFormat="1" applyFont="1" applyFill="1"/>
    <xf numFmtId="0" fontId="6" fillId="0" borderId="0" xfId="0" applyFont="1" applyFill="1" applyBorder="1"/>
    <xf numFmtId="0" fontId="14" fillId="0" borderId="8" xfId="0" applyFont="1" applyFill="1" applyBorder="1"/>
    <xf numFmtId="167" fontId="6" fillId="2" borderId="0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4"/>
    </xf>
    <xf numFmtId="164" fontId="2" fillId="2" borderId="0" xfId="0" applyNumberFormat="1" applyFont="1" applyFill="1"/>
    <xf numFmtId="0" fontId="3" fillId="3" borderId="4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3" fillId="3" borderId="0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2430096</xdr:colOff>
      <xdr:row>4</xdr:row>
      <xdr:rowOff>91586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0096" cy="6227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MLI\Current\MLI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ExpTemplate"/>
      <sheetName val="Afiliados"/>
      <sheetName val="Assumptions"/>
      <sheetName val="BALANCE DES PAIEMENTS"/>
      <sheetName val="PRODUCTO"/>
      <sheetName val="תוכן"/>
      <sheetName val="page 1"/>
      <sheetName val="country name lookup"/>
      <sheetName val="Listas"/>
      <sheetName val="Haver_In_Q"/>
      <sheetName val="Data"/>
      <sheetName val="Control"/>
      <sheetName val="NTS"/>
      <sheetName val="Probit"/>
      <sheetName val="Hoja1"/>
      <sheetName val="IN"/>
      <sheetName val="Stress_03225"/>
      <sheetName val="Stress_analysis5"/>
      <sheetName val="BoP_OUT_Medium5"/>
      <sheetName val="BoP_OUT_Long5"/>
      <sheetName val="IMF_Assistance5"/>
      <sheetName val="IMF_Assistance_Old5"/>
      <sheetName val="large_projects5"/>
      <sheetName val="Terms_of_Trade5"/>
      <sheetName val="Key_Ratios5"/>
      <sheetName val="Debt_Service__Long5"/>
      <sheetName val="DebtService_to_budget5"/>
      <sheetName val="Workspace_contents5"/>
      <sheetName val="Export_destination"/>
      <sheetName val="panel_chart"/>
      <sheetName val="NPV_Reduction"/>
      <sheetName val="Info_Din_"/>
      <sheetName val="Realism_2_-_Fiscal_multiplier"/>
      <sheetName val="Realism_2_-_Alt__1"/>
      <sheetName val="Scheduled_Repayment"/>
      <sheetName val="C_basef14_3p10_6"/>
      <sheetName val="IFS_SURVEYS_Dec1990_Feb20041"/>
      <sheetName val="Monetary_Dev_Monthly1"/>
      <sheetName val="Table_of_Contents1"/>
      <sheetName val="6-QAC_&amp;_PC_Table_(2)"/>
      <sheetName val="Bench_-_99"/>
      <sheetName val="BDDCLE-Octobre_04_pgmé"/>
      <sheetName val="Figure_6_NPV"/>
      <sheetName val="BALANCE_DES_PAIEMENTS"/>
      <sheetName val="page_1"/>
      <sheetName val="country_name_lookup"/>
      <sheetName val="Stress_03226"/>
      <sheetName val="Stress_analysis6"/>
      <sheetName val="BoP_OUT_Medium6"/>
      <sheetName val="BoP_OUT_Long6"/>
      <sheetName val="IMF_Assistance6"/>
      <sheetName val="IMF_Assistance_Old6"/>
      <sheetName val="large_projects6"/>
      <sheetName val="Terms_of_Trade6"/>
      <sheetName val="Key_Ratios6"/>
      <sheetName val="Debt_Service__Long6"/>
      <sheetName val="DebtService_to_budget6"/>
      <sheetName val="Workspace_contents6"/>
      <sheetName val="Export_destination1"/>
      <sheetName val="panel_chart1"/>
      <sheetName val="NPV_Reduction1"/>
      <sheetName val="Info_Din_1"/>
      <sheetName val="Realism_2_-_Fiscal_multiplier1"/>
      <sheetName val="Realism_2_-_Alt__11"/>
      <sheetName val="Scheduled_Repayment1"/>
      <sheetName val="C_basef14_3p10_61"/>
      <sheetName val="IFS_SURVEYS_Dec1990_Feb20042"/>
      <sheetName val="Monetary_Dev_Monthly2"/>
      <sheetName val="Table_of_Contents2"/>
      <sheetName val="6-QAC_&amp;_PC_Table_(2)1"/>
      <sheetName val="Bench_-_991"/>
      <sheetName val="BDDCLE-Octobre_04_pgmé1"/>
      <sheetName val="Figure_6_NPV1"/>
      <sheetName val="BALANCE_DES_PAIEMENTS1"/>
      <sheetName val="page_11"/>
      <sheetName val="country_name_lookup1"/>
      <sheetName val="table 1"/>
      <sheetName val="Exp"/>
      <sheetName val="Imp"/>
      <sheetName val="Outputs"/>
      <sheetName val="Dep fonct"/>
      <sheetName val="Chart Data"/>
      <sheetName val="labels"/>
      <sheetName val="Annual"/>
      <sheetName val="Print Tables"/>
      <sheetName val="Export_destination2"/>
      <sheetName val="Realism_2_-_Fiscal_multiplier2"/>
      <sheetName val="Realism_2_-_Alt__12"/>
      <sheetName val="panel_chart2"/>
      <sheetName val="NPV_Reduction2"/>
      <sheetName val="Info_Din_2"/>
      <sheetName val="Scheduled_Repayment2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AS March 05"/>
      <sheetName val="IN"/>
      <sheetName val="IN-HUB"/>
      <sheetName val="OUT-HUB"/>
      <sheetName val="Assum"/>
      <sheetName val="X"/>
      <sheetName val="M"/>
      <sheetName val="SRT"/>
      <sheetName val="K"/>
      <sheetName val="BOP"/>
      <sheetName val="T9SR_bop"/>
      <sheetName val="ControlSheet"/>
      <sheetName val="WETA"/>
      <sheetName val="Au"/>
      <sheetName val="Module1"/>
      <sheetName val="Module2"/>
      <sheetName val="GAS Dec04"/>
      <sheetName val="Gas 2004"/>
      <sheetName val="Impact CI"/>
      <sheetName val="comments"/>
      <sheetName val="T9SR_bop (2)"/>
      <sheetName val="Gas"/>
      <sheetName val="IN-Q"/>
      <sheetName val="IN_TRE"/>
      <sheetName val="Sheet1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T3SR_bop"/>
      <sheetName val="Exports for DSA"/>
      <sheetName val="Source Data (Current)"/>
      <sheetName val="Complete Data Set (Annual)"/>
      <sheetName val=""/>
      <sheetName val="A Current Data"/>
      <sheetName val="MSRV"/>
      <sheetName val="fondo promedio"/>
      <sheetName val="GRÁFICO DE FONDO POR AFILIADO"/>
      <sheetName val="Current"/>
      <sheetName val="Reference"/>
      <sheetName val="pvtReport"/>
      <sheetName val="Bench - 99"/>
      <sheetName val="Cuadro I-5 94-00"/>
      <sheetName val="MLIBOP"/>
      <sheetName val="E"/>
      <sheetName val="BOP_NC-DMX"/>
      <sheetName val="Trade-DMX"/>
      <sheetName val="Comp GAS"/>
      <sheetName val="GAS March 2009"/>
      <sheetName val="GAS May 09"/>
      <sheetName val="GAS June 2009"/>
      <sheetName val="BOP SR Table"/>
      <sheetName val="BOP SR Table % GDP"/>
      <sheetName val="BOP simulations"/>
      <sheetName val="GOLD"/>
      <sheetName val="GAS Feb 2009_2"/>
      <sheetName val="GAS Feb 2009_1"/>
      <sheetName val="GAS Jan 2009"/>
      <sheetName val="GAS Nov 2008"/>
      <sheetName val="GAS Sep 2008"/>
      <sheetName val="GAS March 2008"/>
      <sheetName val="BOP_AUTH_1"/>
      <sheetName val="BOP_AUTH_2"/>
      <sheetName val="BOP_AUTH_3"/>
      <sheetName val="BOP_AUTH_4"/>
      <sheetName val="July Pre GAS"/>
      <sheetName val="July GAS"/>
      <sheetName val="Sept GAS"/>
      <sheetName val="Services"/>
      <sheetName val="C"/>
      <sheetName val="Indic"/>
      <sheetName val="Source_Data_(Current)"/>
      <sheetName val="Complete_Data_Set_(Annual)"/>
      <sheetName val="Gas_2004"/>
      <sheetName val="Impact_CI"/>
      <sheetName val="T9SR_bop_(2)"/>
      <sheetName val="Sensitivity_Analysis"/>
      <sheetName val="T10SR_"/>
      <sheetName val="DSA_2002"/>
      <sheetName val="frozen_request"/>
      <sheetName val="Exports_for_DSA"/>
      <sheetName val="GAS_March_05"/>
      <sheetName val="GAS_Dec04"/>
      <sheetName val="A_Current_Data"/>
      <sheetName val="fondo_promedio"/>
      <sheetName val="GRÁFICO_DE_FONDO_POR_AFILIADO"/>
      <sheetName val="Bench_-_99"/>
      <sheetName val="Cuadro_I-5_94-00"/>
      <sheetName val="Comp_GAS"/>
      <sheetName val="GAS_March_2009"/>
      <sheetName val="GAS_May_09"/>
      <sheetName val="GAS_June_2009"/>
      <sheetName val="BOP_SR_Table"/>
      <sheetName val="BOP_SR_Table_%_GDP"/>
      <sheetName val="BOP_simulations"/>
      <sheetName val="GAS_Feb_2009_2"/>
      <sheetName val="GAS_Feb_2009_1"/>
      <sheetName val="GAS_Jan_2009"/>
      <sheetName val="GAS_Nov_2008"/>
      <sheetName val="GAS_Sep_2008"/>
      <sheetName val="GAS_March_2008"/>
      <sheetName val="July_Pre_GAS"/>
      <sheetName val="July_GAS"/>
      <sheetName val="Sept_GAS"/>
      <sheetName val="Relief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-1.4</v>
          </cell>
          <cell r="G36">
            <v>-1.2</v>
          </cell>
          <cell r="H36">
            <v>-1.1000000000000001</v>
          </cell>
          <cell r="I36">
            <v>-0.9</v>
          </cell>
          <cell r="J36">
            <v>-4.867</v>
          </cell>
          <cell r="K36">
            <v>-1.8</v>
          </cell>
          <cell r="L36">
            <v>-2.931</v>
          </cell>
          <cell r="M36">
            <v>-2.492</v>
          </cell>
          <cell r="N36">
            <v>-2.5</v>
          </cell>
          <cell r="O36">
            <v>-2.242</v>
          </cell>
          <cell r="P36">
            <v>-1.5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>||</v>
          </cell>
          <cell r="D44" t="str">
            <v>||</v>
          </cell>
          <cell r="E44">
            <v>-53.256999999999969</v>
          </cell>
          <cell r="F44">
            <v>-62.093999999999973</v>
          </cell>
          <cell r="G44">
            <v>-19.858000000000008</v>
          </cell>
          <cell r="H44">
            <v>-27.772000000000006</v>
          </cell>
          <cell r="I44">
            <v>-14.357000000000012</v>
          </cell>
          <cell r="J44">
            <v>-26.595999999999993</v>
          </cell>
          <cell r="K44">
            <v>-8.0779999999999994</v>
          </cell>
          <cell r="L44">
            <v>-22.687000000000001</v>
          </cell>
          <cell r="M44">
            <v>-19.214000000000002</v>
          </cell>
          <cell r="N44">
            <v>-87.936000000000007</v>
          </cell>
          <cell r="O44">
            <v>-85.933999999999955</v>
          </cell>
          <cell r="P44">
            <v>-131.92835643335684</v>
          </cell>
          <cell r="Q44">
            <v>-104.17750762000009</v>
          </cell>
          <cell r="R44">
            <v>-119.73163566547828</v>
          </cell>
          <cell r="S44">
            <v>-155.82335967493077</v>
          </cell>
          <cell r="T44">
            <v>-181.22019538212447</v>
          </cell>
          <cell r="U44">
            <v>-216.3213811633816</v>
          </cell>
          <cell r="V44">
            <v>-229.76431015633443</v>
          </cell>
          <cell r="W44">
            <v>-227.62783257270709</v>
          </cell>
          <cell r="X44">
            <v>-204.41652008285178</v>
          </cell>
          <cell r="Y44">
            <v>-229.57652022161815</v>
          </cell>
          <cell r="Z44">
            <v>-220.9978401310911</v>
          </cell>
          <cell r="AA44">
            <v>-233.97802135548625</v>
          </cell>
          <cell r="AB44">
            <v>-233.14965054558547</v>
          </cell>
          <cell r="AC44">
            <v>-266.74982534713683</v>
          </cell>
          <cell r="AD44">
            <v>-294.71656169956157</v>
          </cell>
          <cell r="AE44">
            <v>-317.61075596965969</v>
          </cell>
          <cell r="AF44">
            <v>-345.29179632704785</v>
          </cell>
          <cell r="AG44">
            <v>-366.78061241819887</v>
          </cell>
          <cell r="AH44">
            <v>-388.43874836789848</v>
          </cell>
          <cell r="AI44">
            <v>-413.52459229500801</v>
          </cell>
          <cell r="AJ44">
            <v>-442.18149807473196</v>
          </cell>
          <cell r="AK44">
            <v>-473.09947315588522</v>
          </cell>
          <cell r="AL44">
            <v>-506.33782836355908</v>
          </cell>
          <cell r="AM44">
            <v>-537.01538519837027</v>
          </cell>
          <cell r="AN44">
            <v>-567.82918248649844</v>
          </cell>
          <cell r="AO44">
            <v>-596.03125527197301</v>
          </cell>
          <cell r="AP44">
            <v>-631.14569947496568</v>
          </cell>
          <cell r="AQ44">
            <v>-719.87252114812998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-6.7</v>
          </cell>
          <cell r="G59">
            <v>-11.73</v>
          </cell>
          <cell r="H59">
            <v>-3.2</v>
          </cell>
          <cell r="I59">
            <v>-7.4</v>
          </cell>
          <cell r="J59">
            <v>-6.7</v>
          </cell>
          <cell r="K59">
            <v>-6.6</v>
          </cell>
          <cell r="L59">
            <v>0</v>
          </cell>
          <cell r="M59">
            <v>-4.625</v>
          </cell>
          <cell r="N59">
            <v>9.67</v>
          </cell>
          <cell r="O59">
            <v>20.885999999999999</v>
          </cell>
          <cell r="P59">
            <v>22.164000000000001</v>
          </cell>
          <cell r="Q59">
            <v>40.700000000000003</v>
          </cell>
          <cell r="R59">
            <v>5.3</v>
          </cell>
          <cell r="S59">
            <v>0.8</v>
          </cell>
          <cell r="T59">
            <v>55.8</v>
          </cell>
          <cell r="U59">
            <v>25</v>
          </cell>
          <cell r="V59">
            <v>62</v>
          </cell>
          <cell r="W59">
            <v>76.576999999999998</v>
          </cell>
          <cell r="X59">
            <v>40.4</v>
          </cell>
          <cell r="Y59">
            <v>60.5</v>
          </cell>
          <cell r="Z59">
            <v>65.5</v>
          </cell>
          <cell r="AA59">
            <v>62.008828960185284</v>
          </cell>
          <cell r="AB59">
            <v>52.236654191746197</v>
          </cell>
          <cell r="AC59">
            <v>57.899843018362873</v>
          </cell>
          <cell r="AD59">
            <v>63.033771669710376</v>
          </cell>
          <cell r="AE59">
            <v>68.175600269572882</v>
          </cell>
          <cell r="AF59">
            <v>74.615843736316464</v>
          </cell>
          <cell r="AG59">
            <v>81.275165443686717</v>
          </cell>
          <cell r="AH59">
            <v>88.952218063712508</v>
          </cell>
          <cell r="AI59">
            <v>97.022027256945449</v>
          </cell>
          <cell r="AJ59">
            <v>106.46139520654089</v>
          </cell>
          <cell r="AK59">
            <v>116.26715577855978</v>
          </cell>
          <cell r="AL59">
            <v>127.0236386299122</v>
          </cell>
          <cell r="AM59">
            <v>138.26948782878327</v>
          </cell>
          <cell r="AN59">
            <v>151.36291346123897</v>
          </cell>
          <cell r="AO59">
            <v>164.87780259584906</v>
          </cell>
          <cell r="AP59">
            <v>180.38031143775362</v>
          </cell>
          <cell r="AQ59">
            <v>197.32702243763259</v>
          </cell>
          <cell r="AR59">
            <v>32.266044651886745</v>
          </cell>
          <cell r="AS59">
            <v>26.090428499257129</v>
          </cell>
          <cell r="AT59">
            <v>23.617836507532825</v>
          </cell>
          <cell r="AU59">
            <v>21.354193884851348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9.5210855375611327</v>
          </cell>
          <cell r="H79">
            <v>46.463943979471935</v>
          </cell>
          <cell r="I79">
            <v>65.64977332635624</v>
          </cell>
          <cell r="J79">
            <v>35.970341859000001</v>
          </cell>
          <cell r="K79">
            <v>84.722656675210629</v>
          </cell>
          <cell r="L79">
            <v>4.5602946639216775</v>
          </cell>
          <cell r="M79">
            <v>30.577513117330795</v>
          </cell>
          <cell r="N79">
            <v>-30.570408845481087</v>
          </cell>
          <cell r="O79">
            <v>38.095117748459231</v>
          </cell>
          <cell r="P79">
            <v>85.097405801781463</v>
          </cell>
          <cell r="Q79">
            <v>-2.5151260274558824</v>
          </cell>
          <cell r="R79">
            <v>-28.19157822427734</v>
          </cell>
          <cell r="S79">
            <v>-15.122571178867338</v>
          </cell>
          <cell r="T79">
            <v>29.718033690626786</v>
          </cell>
          <cell r="U79">
            <v>-31.356067421456032</v>
          </cell>
          <cell r="V79">
            <v>-34.85892006448389</v>
          </cell>
          <cell r="W79">
            <v>-35.200021569098865</v>
          </cell>
          <cell r="X79">
            <v>-24.49799736576179</v>
          </cell>
          <cell r="Y79">
            <v>-32.437363064031572</v>
          </cell>
          <cell r="Z79">
            <v>-10.731877895023715</v>
          </cell>
          <cell r="AA79">
            <v>-83.381819736254357</v>
          </cell>
        </row>
        <row r="81">
          <cell r="A81" t="str">
            <v>||</v>
          </cell>
          <cell r="B81" t="str">
            <v>errors and omissions</v>
          </cell>
          <cell r="C81" t="str">
            <v>||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||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-9.5863178737794215</v>
          </cell>
          <cell r="AD82">
            <v>-19.984849341944312</v>
          </cell>
          <cell r="AE82">
            <v>-2.1183983474332706</v>
          </cell>
        </row>
        <row r="83">
          <cell r="A83" t="str">
            <v>||</v>
          </cell>
          <cell r="B83" t="str">
            <v>_</v>
          </cell>
          <cell r="C83" t="str">
            <v>||</v>
          </cell>
          <cell r="D83" t="str">
            <v>_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37491.463979282409</v>
          </cell>
          <cell r="C84" t="str">
            <v>||</v>
          </cell>
          <cell r="D84" t="str">
            <v>||</v>
          </cell>
          <cell r="E84" t="str">
            <v>1985</v>
          </cell>
          <cell r="F84" t="str">
            <v>1986</v>
          </cell>
          <cell r="G84" t="str">
            <v>1987</v>
          </cell>
          <cell r="H84" t="str">
            <v>1988</v>
          </cell>
          <cell r="I84" t="str">
            <v>1989</v>
          </cell>
          <cell r="J84" t="str">
            <v>1990</v>
          </cell>
          <cell r="K84" t="str">
            <v>1991</v>
          </cell>
          <cell r="L84" t="str">
            <v>1992</v>
          </cell>
          <cell r="M84" t="str">
            <v>1993</v>
          </cell>
          <cell r="N84" t="str">
            <v>1994</v>
          </cell>
          <cell r="O84" t="str">
            <v>1995</v>
          </cell>
          <cell r="P84">
            <v>1999</v>
          </cell>
          <cell r="Q84">
            <v>1999</v>
          </cell>
          <cell r="R84">
            <v>1998</v>
          </cell>
          <cell r="S84">
            <v>1999</v>
          </cell>
          <cell r="T84">
            <v>2001</v>
          </cell>
          <cell r="U84">
            <v>2002</v>
          </cell>
          <cell r="V84">
            <v>2003</v>
          </cell>
          <cell r="W84">
            <v>2003</v>
          </cell>
          <cell r="X84">
            <v>2004</v>
          </cell>
          <cell r="Y84">
            <v>2005</v>
          </cell>
          <cell r="Z84">
            <v>2006</v>
          </cell>
          <cell r="AA84">
            <v>2007</v>
          </cell>
          <cell r="AB84">
            <v>2008</v>
          </cell>
          <cell r="AC84">
            <v>2009</v>
          </cell>
          <cell r="AD84">
            <v>2010</v>
          </cell>
          <cell r="AE84">
            <v>2011</v>
          </cell>
          <cell r="AF84">
            <v>2012</v>
          </cell>
          <cell r="AG84">
            <v>2013</v>
          </cell>
          <cell r="AH84">
            <v>2014</v>
          </cell>
          <cell r="AI84">
            <v>2015</v>
          </cell>
          <cell r="AJ84">
            <v>2016</v>
          </cell>
          <cell r="AK84">
            <v>2017</v>
          </cell>
          <cell r="AL84">
            <v>2018</v>
          </cell>
          <cell r="AM84">
            <v>2019</v>
          </cell>
          <cell r="AN84">
            <v>2020</v>
          </cell>
          <cell r="AO84">
            <v>2021</v>
          </cell>
          <cell r="AP84">
            <v>2022</v>
          </cell>
          <cell r="AQ84">
            <v>2022</v>
          </cell>
        </row>
        <row r="85">
          <cell r="A85" t="str">
            <v>||</v>
          </cell>
          <cell r="B85">
            <v>37491.463979282409</v>
          </cell>
          <cell r="C85" t="str">
            <v>||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10/97</v>
          </cell>
          <cell r="O85" t="str">
            <v>5/98</v>
          </cell>
          <cell r="P85" t="str">
            <v>11/99</v>
          </cell>
          <cell r="Q85" t="str">
            <v>11/99</v>
          </cell>
          <cell r="R85" t="str">
            <v>11/98</v>
          </cell>
          <cell r="S85" t="str">
            <v>11/99</v>
          </cell>
          <cell r="T85" t="str">
            <v>11/101</v>
          </cell>
          <cell r="U85" t="str">
            <v>11/102</v>
          </cell>
          <cell r="V85" t="str">
            <v>11/103</v>
          </cell>
          <cell r="W85" t="str">
            <v>11/103</v>
          </cell>
          <cell r="X85" t="str">
            <v>11/104</v>
          </cell>
          <cell r="Y85" t="str">
            <v>11/105</v>
          </cell>
          <cell r="Z85" t="str">
            <v>11/106</v>
          </cell>
          <cell r="AA85" t="str">
            <v>11/107</v>
          </cell>
          <cell r="AB85" t="str">
            <v>11/108</v>
          </cell>
          <cell r="AC85" t="str">
            <v>11/109</v>
          </cell>
          <cell r="AD85" t="str">
            <v>11/110</v>
          </cell>
          <cell r="AE85" t="str">
            <v>11/111</v>
          </cell>
          <cell r="AF85" t="str">
            <v>11/112</v>
          </cell>
          <cell r="AG85" t="str">
            <v>11/113</v>
          </cell>
          <cell r="AH85" t="str">
            <v>11/114</v>
          </cell>
          <cell r="AI85" t="str">
            <v>11/115</v>
          </cell>
          <cell r="AJ85" t="str">
            <v>11/116</v>
          </cell>
          <cell r="AK85" t="str">
            <v>11/117</v>
          </cell>
          <cell r="AL85" t="str">
            <v>11/118</v>
          </cell>
          <cell r="AM85" t="str">
            <v>11/119</v>
          </cell>
          <cell r="AN85" t="str">
            <v>11/120</v>
          </cell>
          <cell r="AO85" t="str">
            <v>11/121</v>
          </cell>
          <cell r="AP85" t="str">
            <v>11/122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Rev.</v>
          </cell>
          <cell r="O86" t="str">
            <v>Rev.</v>
          </cell>
          <cell r="P86" t="str">
            <v>Proj.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||</v>
          </cell>
          <cell r="D88" t="str">
            <v>_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  <sheetName val="Chart_1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1"/>
      <sheetName val="Scheduled_Repayment"/>
      <sheetName val="Chart_11"/>
      <sheetName val="Table_12"/>
      <sheetName val="Table_21"/>
      <sheetName val="Table_31"/>
      <sheetName val="Table_41"/>
      <sheetName val="Table_51"/>
      <sheetName val="Table_61"/>
      <sheetName val="Table_71"/>
      <sheetName val="Table_81"/>
      <sheetName val="Table_91"/>
      <sheetName val="Table_111"/>
      <sheetName val="Scheduled_Repayment1"/>
      <sheetName val="Chart_12"/>
      <sheetName val="Table_13"/>
      <sheetName val="Table_22"/>
      <sheetName val="Table_32"/>
      <sheetName val="Table_42"/>
      <sheetName val="Table_52"/>
      <sheetName val="Table_62"/>
      <sheetName val="Table_72"/>
      <sheetName val="Table_82"/>
      <sheetName val="Table_92"/>
      <sheetName val="Table_112"/>
      <sheetName val="Scheduled_Repayment2"/>
      <sheetName val="Chart_15"/>
      <sheetName val="Table_16"/>
      <sheetName val="Table_25"/>
      <sheetName val="Table_35"/>
      <sheetName val="Table_45"/>
      <sheetName val="Table_55"/>
      <sheetName val="Table_65"/>
      <sheetName val="Table_75"/>
      <sheetName val="Table_85"/>
      <sheetName val="Table_95"/>
      <sheetName val="Table_115"/>
      <sheetName val="Scheduled_Repayment5"/>
      <sheetName val="Chart_14"/>
      <sheetName val="Table_15"/>
      <sheetName val="Table_24"/>
      <sheetName val="Table_34"/>
      <sheetName val="Table_44"/>
      <sheetName val="Table_54"/>
      <sheetName val="Table_64"/>
      <sheetName val="Table_74"/>
      <sheetName val="Table_84"/>
      <sheetName val="Table_94"/>
      <sheetName val="Table_114"/>
      <sheetName val="Scheduled_Repayment4"/>
      <sheetName val="Chart_13"/>
      <sheetName val="Table_14"/>
      <sheetName val="Table_23"/>
      <sheetName val="Table_33"/>
      <sheetName val="Table_43"/>
      <sheetName val="Table_53"/>
      <sheetName val="Table_63"/>
      <sheetName val="Table_73"/>
      <sheetName val="Table_83"/>
      <sheetName val="Table_93"/>
      <sheetName val="Table_113"/>
      <sheetName val="Scheduled_Repaymen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Receitas por entidade"/>
      <sheetName val="NGCPI"/>
      <sheetName val="Serviços"/>
      <sheetName val="TOC"/>
      <sheetName val="NGRealModule"/>
      <sheetName val="Readme"/>
      <sheetName val="In"/>
      <sheetName val="In_for nonoil"/>
      <sheetName val="Out"/>
      <sheetName val="Weta"/>
      <sheetName val="SavInv_gdp"/>
      <sheetName val="SavInv_nonoilgdp"/>
      <sheetName val="Work_exp"/>
      <sheetName val="SEI_sum"/>
      <sheetName val="Work_sect"/>
      <sheetName val="Source_sect"/>
      <sheetName val="Source_exp"/>
      <sheetName val="Non-oil Defl"/>
      <sheetName val="GDP Deflator"/>
      <sheetName val="SEI"/>
      <sheetName val="Quarterly_deflator"/>
      <sheetName val="SEI-MDG"/>
      <sheetName val="Work_sect_MDG"/>
      <sheetName val="Work_exp_MDG"/>
      <sheetName val="SavInv-MDG"/>
      <sheetName val="SEI_alternative"/>
      <sheetName val="Summary"/>
      <sheetName val="brief summary"/>
      <sheetName val="Text_tab"/>
      <sheetName val="EER Data"/>
      <sheetName val="SEI long-term"/>
      <sheetName val="Table 1"/>
      <sheetName val="Table 2"/>
      <sheetName val="Table 3"/>
      <sheetName val="Table 4"/>
      <sheetName val="Table 5"/>
      <sheetName val="RED1"/>
      <sheetName val="RED2"/>
      <sheetName val="RED3"/>
      <sheetName val="RED4"/>
      <sheetName val="RED6"/>
      <sheetName val="RED7"/>
      <sheetName val="SavInv__nonoilgdp"/>
      <sheetName val="SavInv_tab"/>
      <sheetName val="Sheet1"/>
      <sheetName val="SEI-muddlethrugh"/>
      <sheetName val="Work_exp_muddlethrough"/>
      <sheetName val="Work_sect_muddlethrugh"/>
      <sheetName val="SavInv-muddlethrough"/>
      <sheetName val="SEI-WB-Annual meetings"/>
      <sheetName val="SEI-PIN SR"/>
      <sheetName val="Assumptions"/>
      <sheetName val="Spring-2003-brief"/>
      <sheetName val="SavInv"/>
      <sheetName val="Deflator"/>
      <sheetName val="Brief table"/>
      <sheetName val="Work_sect_alternative"/>
      <sheetName val="Work_exp_alternative"/>
      <sheetName val="SR_Fig1"/>
      <sheetName val="chart data"/>
      <sheetName val="SEI-WB-Annual meetings-hard"/>
      <sheetName val="charts"/>
      <sheetName val="Temp_insheet for nonoil"/>
      <sheetName val="Work_exp_non-oil"/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Stress 0322"/>
      <sheetName val="Stress analysis"/>
      <sheetName val="IMF Assistance Old"/>
      <sheetName val="Key Ratios"/>
      <sheetName val="Debt Service  Long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Chart 1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GAS March 05"/>
      <sheetName val="IN-HUB"/>
      <sheetName val="OUT-HUB"/>
      <sheetName val="Assum"/>
      <sheetName val="X"/>
      <sheetName val="M"/>
      <sheetName val="SRT"/>
      <sheetName val="K"/>
      <sheetName val="T9SR_bop"/>
      <sheetName val="ControlSheet"/>
      <sheetName val="Au"/>
      <sheetName val="Module1"/>
      <sheetName val="Module2"/>
      <sheetName val="GAS Dec04"/>
      <sheetName val="Gas 2004"/>
      <sheetName val="Impact CI"/>
      <sheetName val="comments"/>
      <sheetName val="T9SR_bop (2)"/>
      <sheetName val="Gas"/>
      <sheetName val="IN-Q"/>
      <sheetName val="IN_TRE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T3SR_bop"/>
      <sheetName val="Exports for DSA"/>
      <sheetName val="Source Data (Current)"/>
      <sheetName val="Complete Data Set (Annual)"/>
      <sheetName val=""/>
      <sheetName val="A Current Data"/>
      <sheetName val="MSRV"/>
      <sheetName val="fondo promedio"/>
      <sheetName val="GRÁFICO DE FONDO POR AFILIADO"/>
      <sheetName val="Current"/>
      <sheetName val="Reference"/>
      <sheetName val="pvtReport"/>
      <sheetName val="Cuadro I-5 94-00"/>
      <sheetName val="MLIBOP"/>
      <sheetName val="BOP_NC-DMX"/>
      <sheetName val="Trade-DMX"/>
      <sheetName val="Comp GAS"/>
      <sheetName val="GAS March 2009"/>
      <sheetName val="GAS May 09"/>
      <sheetName val="GAS June 2009"/>
      <sheetName val="BOP SR Table"/>
      <sheetName val="BOP SR Table % GDP"/>
      <sheetName val="BOP simulations"/>
      <sheetName val="GOLD"/>
      <sheetName val="GAS Feb 2009_2"/>
      <sheetName val="GAS Feb 2009_1"/>
      <sheetName val="GAS Jan 2009"/>
      <sheetName val="GAS Nov 2008"/>
      <sheetName val="GAS Sep 2008"/>
      <sheetName val="GAS March 2008"/>
      <sheetName val="BOP_AUTH_1"/>
      <sheetName val="BOP_AUTH_2"/>
      <sheetName val="BOP_AUTH_3"/>
      <sheetName val="BOP_AUTH_4"/>
      <sheetName val="July Pre GAS"/>
      <sheetName val="July GAS"/>
      <sheetName val="Sept GAS"/>
      <sheetName val="Indic"/>
      <sheetName val="Source_Data_(Current)"/>
      <sheetName val="Complete_Data_Set_(Annual)"/>
      <sheetName val="Gas_2004"/>
      <sheetName val="Impact_CI"/>
      <sheetName val="T9SR_bop_(2)"/>
      <sheetName val="Sensitivity_Analysis"/>
      <sheetName val="T10SR_"/>
      <sheetName val="DSA_2002"/>
      <sheetName val="frozen_request"/>
      <sheetName val="Exports_for_DSA"/>
      <sheetName val="GAS_March_05"/>
      <sheetName val="GAS_Dec04"/>
      <sheetName val="A_Current_Data"/>
      <sheetName val="fondo_promedio"/>
      <sheetName val="GRÁFICO_DE_FONDO_POR_AFILIADO"/>
      <sheetName val="Bench_-_99"/>
      <sheetName val="Cuadro_I-5_94-00"/>
      <sheetName val="Comp_GAS"/>
      <sheetName val="GAS_March_2009"/>
      <sheetName val="GAS_May_09"/>
      <sheetName val="GAS_June_2009"/>
      <sheetName val="BOP_SR_Table"/>
      <sheetName val="BOP_SR_Table_%_GDP"/>
      <sheetName val="BOP_simulations"/>
      <sheetName val="GAS_Feb_2009_2"/>
      <sheetName val="GAS_Feb_2009_1"/>
      <sheetName val="GAS_Jan_2009"/>
      <sheetName val="GAS_Nov_2008"/>
      <sheetName val="GAS_Sep_2008"/>
      <sheetName val="GAS_March_2008"/>
      <sheetName val="July_Pre_GAS"/>
      <sheetName val="July_GAS"/>
      <sheetName val="Sept_GAS"/>
      <sheetName val="Relief"/>
      <sheetName val="Constants"/>
      <sheetName val="AUTH"/>
      <sheetName val="AUTH-Q"/>
      <sheetName val="AUTH-BUDGET"/>
      <sheetName val="IN_IMF"/>
      <sheetName val="IN-AUTH"/>
      <sheetName val="IN-AUTH-M"/>
      <sheetName val="IN-AUTH-Q"/>
      <sheetName val="IN-B"/>
      <sheetName val="Sheet2"/>
      <sheetName val="INDSA"/>
      <sheetName val="CG GFS 2001-DMX"/>
      <sheetName val="DMX"/>
      <sheetName val="OUT-Q"/>
      <sheetName val="WETA-OUT"/>
      <sheetName val="DMX old"/>
      <sheetName val="Fis%"/>
      <sheetName val="Fis"/>
      <sheetName val="SR Charts"/>
      <sheetName val="Fis PBB"/>
      <sheetName val="AFOSHEET"/>
      <sheetName val="PROJECTOUltima revisão_1605 (2)"/>
      <sheetName val="MTFF Projects 3"/>
      <sheetName val="MTFF Projects 2"/>
      <sheetName val="MTFF Projects"/>
      <sheetName val="FisQ"/>
      <sheetName val="Debt"/>
      <sheetName val="Budget"/>
      <sheetName val="Assump"/>
      <sheetName val="AssQ"/>
      <sheetName val="FisQ decum"/>
      <sheetName val="Growth rates"/>
      <sheetName val="rev."/>
      <sheetName val="exp"/>
      <sheetName val="DSA Ttables"/>
      <sheetName val="FisTable"/>
      <sheetName val="Fis%Table"/>
      <sheetName val="Fis Table old 1"/>
      <sheetName val="FisTable old"/>
      <sheetName val="Table SR"/>
      <sheetName val="FIS-Revenue"/>
      <sheetName val="FIS2"/>
      <sheetName val="Table2"/>
      <sheetName val="Table3"/>
      <sheetName val="Table4"/>
      <sheetName val="Table5"/>
      <sheetName val="Assistance"/>
      <sheetName val="burdensh"/>
      <sheetName val="Delivery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GDP Prod. - Input"/>
      <sheetName val="Table 1 - SEFI"/>
      <sheetName val="National Accounts"/>
      <sheetName val="Table Article IV"/>
      <sheetName val="Charts Article IV"/>
      <sheetName val="Sector GDP Comparison"/>
      <sheetName val="PROJECTIONS"/>
      <sheetName val="Staff Report T6"/>
      <sheetName val="Table 1 - SEFI COMPARISON"/>
      <sheetName val="INE PIBprod"/>
      <sheetName val="Medium Term"/>
      <sheetName val="Basic Data"/>
      <sheetName val="Staff Report T1"/>
      <sheetName val="SEFI"/>
      <sheetName val="Excel macros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Scratch pad"/>
      <sheetName val="Sel. Ind.-MacroframeworkI"/>
      <sheetName val="Annual Meetings Selec Indicator"/>
      <sheetName val="Chart real growth rates"/>
      <sheetName val="Figure 3"/>
      <sheetName val="AnMeets"/>
      <sheetName val="PIN Selected Indicators."/>
      <sheetName val="weekly-monthly Rep."/>
      <sheetName val="MacroframeworkII"/>
      <sheetName val="RED TABLES"/>
      <sheetName val="moz macroframework Brief Feb200"/>
      <sheetName val="Q2"/>
      <sheetName val="Q3"/>
      <sheetName val="Last"/>
      <sheetName val="wage growth"/>
      <sheetName val="Gasoline"/>
      <sheetName val="Scratch_pad"/>
      <sheetName val="Sel__Ind_-MacroframeworkI"/>
      <sheetName val="Annual_Meetings_Selec_Indicator"/>
      <sheetName val="Chart_real_growth_rates"/>
      <sheetName val="Figure_3"/>
      <sheetName val="PIN_Selected_Indicators_"/>
      <sheetName val="weekly-monthly_Rep_"/>
      <sheetName val="RED_TABLES"/>
      <sheetName val="moz_macroframework_Brief_Feb200"/>
      <sheetName val="wage_growth"/>
      <sheetName val="PIVO"/>
      <sheetName val="Scratch_pad1"/>
      <sheetName val="Sel__Ind_-MacroframeworkI1"/>
      <sheetName val="Annual_Meetings_Selec_Indicato1"/>
      <sheetName val="GDP_Prod__-_Input1"/>
      <sheetName val="National_Accounts1"/>
      <sheetName val="Chart_real_growth_rates1"/>
      <sheetName val="Figure_31"/>
      <sheetName val="INE_PIBprod1"/>
      <sheetName val="PIN_Selected_Indicators_1"/>
      <sheetName val="weekly-monthly_Rep_1"/>
      <sheetName val="RED_TABLES1"/>
      <sheetName val="Basic_Data1"/>
      <sheetName val="Excel_macros1"/>
      <sheetName val="moz_macroframework_Brief_Feb201"/>
      <sheetName val="wage_growth1"/>
      <sheetName val="Table"/>
      <sheetName val="Table_GEF"/>
      <sheetName val="Fiscal Scenarios"/>
      <sheetName val="Cover"/>
      <sheetName val="GERAL_FSA_2018"/>
      <sheetName val="OFE"/>
      <sheetName val="Mapa III_Fluxo_Caixa"/>
      <sheetName val="Rec"/>
      <sheetName val="Desp_Total"/>
      <sheetName val="Desp_FUN"/>
      <sheetName val="Desp_INV"/>
      <sheetName val="MAPA_IV_XVI_2"/>
      <sheetName val="INV_2010_2011"/>
      <sheetName val="INV_2012"/>
      <sheetName val="INV_2018"/>
      <sheetName val="MAPA_IV_Resumo"/>
      <sheetName val="RECEITAS CONSIGNADAS"/>
      <sheetName val="MAPA_IV_1  "/>
      <sheetName val="MAPA_IV_1.1"/>
      <sheetName val="MAPA_IV_7"/>
      <sheetName val="MAPA_IV_2"/>
      <sheetName val="MAPA_IV_2.1"/>
      <sheetName val="MAPA  IV_2.1.1_prov"/>
      <sheetName val="MAPA_IV_2.2"/>
      <sheetName val="MAPA_IV_2.3"/>
      <sheetName val="MAPA_IV_2.4"/>
      <sheetName val="MAPA_IV_2.0"/>
      <sheetName val="MAPA_IV_2_M_RESUMO"/>
      <sheetName val="MAPA_IV_2_RESUMO_Funcional"/>
      <sheetName val="Funcional_PorPag"/>
      <sheetName val="Funcional_LIQ"/>
      <sheetName val="Funcional_Alt"/>
      <sheetName val="Funcional_CORRIG"/>
      <sheetName val="Funcional_PAG"/>
      <sheetName val="Funcional_INI"/>
      <sheetName val="MAPA_IV_3"/>
      <sheetName val="MAPA_IV_4_organica"/>
      <sheetName val="MAPA_IV_2_M_RESUMO_FSA"/>
      <sheetName val="FSA - QUADROS RELATORIO"/>
      <sheetName val="FUNC FSA"/>
      <sheetName val="MAPA_IV_2_RESUMO_Funcional FSA"/>
      <sheetName val="MAPA_IV_4.2_organica"/>
      <sheetName val="MAPA_IV_4_rec"/>
      <sheetName val="MAPA_IV_4.161"/>
      <sheetName val="MAPA_IV_5_des"/>
      <sheetName val="MAPA_IV_5.161"/>
      <sheetName val="MAPA_IV_6"/>
      <sheetName val="MAPA_IV_5.2"/>
      <sheetName val="MAPA_IV_5.3"/>
      <sheetName val="rec ag reg "/>
      <sheetName val="desp ag reg"/>
      <sheetName val="QUADRO REL -Grandes Agregad (2"/>
      <sheetName val="QUADRO REL -Grandes Agregados"/>
      <sheetName val="MAPA_IV_8"/>
      <sheetName val="Enc_Comuns"/>
      <sheetName val="MAPA_IV_8.1"/>
      <sheetName val="MAPA_IV_9"/>
      <sheetName val="MAPA_IV_101"/>
      <sheetName val="MAPA_IV_10_1"/>
      <sheetName val="Funcional_CORRIG (2)"/>
      <sheetName val="MAPA_X_I_2018"/>
      <sheetName val="MAPA_X_a_I_2018"/>
      <sheetName val="Cabimentos Expresso"/>
      <sheetName val="MAPA_IV_10_2"/>
      <sheetName val="MAPA_IV_10_RESUM_Funcional_PPIP"/>
      <sheetName val="MAPA_IV_11"/>
      <sheetName val="MAPA_III_12"/>
      <sheetName val="MAPA_IV_13"/>
      <sheetName val="MAPA_IV_14 - 2017"/>
      <sheetName val="INPS 2013"/>
      <sheetName val="MAPA_IV_14 "/>
      <sheetName val="SeriePIB"/>
      <sheetName val="PR"/>
      <sheetName val="AN"/>
      <sheetName val="TCONST"/>
      <sheetName val="STJ"/>
      <sheetName val="PGR"/>
      <sheetName val="TC"/>
      <sheetName val="CSMJ"/>
      <sheetName val="CSMP"/>
      <sheetName val="GPM"/>
      <sheetName val="MAPPCM"/>
      <sheetName val="MAPMIR"/>
      <sheetName val="MF"/>
      <sheetName val="MNEC"/>
      <sheetName val="MDEF"/>
      <sheetName val="MJT"/>
      <sheetName val="MAI"/>
      <sheetName val="MTT"/>
      <sheetName val="MEM"/>
      <sheetName val="MICE"/>
      <sheetName val="MAA"/>
      <sheetName val="ME"/>
      <sheetName val="MD"/>
      <sheetName val="MFIS"/>
      <sheetName val="MCIC"/>
      <sheetName val="MSSS"/>
      <sheetName val="MIOTH"/>
      <sheetName val="CRE"/>
      <sheetName val="OPERAÇÕES FINANCEIRAS DO ES (2"/>
      <sheetName val="Alocação Credor 12"/>
      <sheetName val="Serv. Div Ext 2010 a 2012"/>
      <sheetName val="Movi Janeiro-Dezembro 2017"/>
      <sheetName val="Desembolso_18"/>
      <sheetName val="Serv. Div Ext 2014 a 2016"/>
      <sheetName val="Amort_Emp_Ext 2018"/>
      <sheetName val="Serv. Div Ext 2016 a 2017"/>
      <sheetName val="Estoque 2000 a 2017"/>
      <sheetName val="Serv. Div Ext 2016 a 2018"/>
      <sheetName val="Estoque 2000 a 2018"/>
      <sheetName val="Movi Janeiro - Dezembro 2018"/>
      <sheetName val="Estoque DInt (2018)"/>
      <sheetName val="Stock D. interna (Corrigido)"/>
      <sheetName val="Estoque DInt"/>
      <sheetName val="BT por Instituição 2018"/>
      <sheetName val="BT 07 por Instituição"/>
      <sheetName val="Aplicação de Produtos Emp. 2018"/>
      <sheetName val="OPERAÇÔES DE TESOURO 2018"/>
      <sheetName val="OPERAÇÔES DE TESOURO 2017"/>
      <sheetName val="MOV_CONTA_CLIENTE 2017"/>
      <sheetName val="ppipDES"/>
      <sheetName val="ppipfun"/>
      <sheetName val="Compensação em 2018"/>
      <sheetName val="Folha4"/>
      <sheetName val="Serv. Div Ext 2011 a 2013"/>
      <sheetName val=" Moviment Anual  2012"/>
      <sheetName val="QUADRO REL -Princip.ind.orc."/>
      <sheetName val="QUADRO REL -Alt orçamental "/>
      <sheetName val="Quadros REL - Receitas"/>
      <sheetName val="QUADRO REL -Despesa c Pessoal"/>
      <sheetName val="Pagos em 2014"/>
      <sheetName val="BCV"/>
      <sheetName val="CE_2013"/>
      <sheetName val="MAPA A.1_OT_BT"/>
      <sheetName val="Folha3"/>
      <sheetName val="Folh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B3">
            <v>68499.676713871901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>
        <row r="26">
          <cell r="I26">
            <v>6.5769714209999997</v>
          </cell>
        </row>
      </sheetData>
      <sheetData sheetId="313"/>
      <sheetData sheetId="314"/>
      <sheetData sheetId="315"/>
      <sheetData sheetId="316"/>
      <sheetData sheetId="317"/>
      <sheetData sheetId="318">
        <row r="4">
          <cell r="A4" t="str">
            <v>C:\DATA\CPV\DMX\CPV.DMX</v>
          </cell>
        </row>
      </sheetData>
      <sheetData sheetId="319"/>
      <sheetData sheetId="320"/>
      <sheetData sheetId="321"/>
      <sheetData sheetId="322"/>
      <sheetData sheetId="323">
        <row r="15">
          <cell r="AJ15">
            <v>3.7469089969542297</v>
          </cell>
        </row>
      </sheetData>
      <sheetData sheetId="324">
        <row r="10">
          <cell r="W10">
            <v>14.833752649999999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/>
      <sheetData sheetId="375"/>
      <sheetData sheetId="376"/>
      <sheetData sheetId="377" refreshError="1"/>
      <sheetData sheetId="378"/>
      <sheetData sheetId="379"/>
      <sheetData sheetId="380" refreshError="1"/>
      <sheetData sheetId="381"/>
      <sheetData sheetId="382" refreshError="1"/>
      <sheetData sheetId="383"/>
      <sheetData sheetId="384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 refreshError="1"/>
      <sheetData sheetId="429" refreshError="1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>
        <row r="19">
          <cell r="D19">
            <v>54148450</v>
          </cell>
        </row>
      </sheetData>
      <sheetData sheetId="452"/>
      <sheetData sheetId="453">
        <row r="7">
          <cell r="AC7">
            <v>21672.032127410002</v>
          </cell>
        </row>
      </sheetData>
      <sheetData sheetId="454"/>
      <sheetData sheetId="455"/>
      <sheetData sheetId="456">
        <row r="15">
          <cell r="G15">
            <v>19580434158</v>
          </cell>
        </row>
      </sheetData>
      <sheetData sheetId="457"/>
      <sheetData sheetId="458"/>
      <sheetData sheetId="459"/>
      <sheetData sheetId="460"/>
      <sheetData sheetId="461"/>
      <sheetData sheetId="462">
        <row r="7">
          <cell r="G7">
            <v>42327841999</v>
          </cell>
        </row>
      </sheetData>
      <sheetData sheetId="463">
        <row r="7">
          <cell r="D7">
            <v>40522796752</v>
          </cell>
        </row>
      </sheetData>
      <sheetData sheetId="464">
        <row r="7">
          <cell r="L7">
            <v>19580434158</v>
          </cell>
        </row>
      </sheetData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>
        <row r="61">
          <cell r="K61">
            <v>7056820022</v>
          </cell>
        </row>
      </sheetData>
      <sheetData sheetId="506">
        <row r="62">
          <cell r="D62">
            <v>61254740533.754997</v>
          </cell>
        </row>
      </sheetData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>
        <row r="106">
          <cell r="E106">
            <v>23112179906.590004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  <sheetName val="ExpTemplate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1"/>
  <sheetViews>
    <sheetView showGridLines="0" tabSelected="1" zoomScale="104" zoomScaleNormal="104" zoomScaleSheetLayoutView="96" workbookViewId="0">
      <selection activeCell="L32" sqref="L32"/>
    </sheetView>
  </sheetViews>
  <sheetFormatPr defaultColWidth="8.7265625" defaultRowHeight="15" customHeight="1"/>
  <cols>
    <col min="1" max="1" width="47.453125" style="1" customWidth="1"/>
    <col min="2" max="38" width="7.7265625" style="1" customWidth="1"/>
    <col min="39" max="39" width="7.453125" style="1" customWidth="1"/>
    <col min="40" max="40" width="8.26953125" style="1" customWidth="1"/>
    <col min="41" max="44" width="8.7265625" style="1" customWidth="1"/>
    <col min="45" max="16384" width="8.7265625" style="1"/>
  </cols>
  <sheetData>
    <row r="1" spans="1:46" ht="1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6" ht="14.15" customHeight="1">
      <c r="V2" s="2"/>
    </row>
    <row r="3" spans="1:46" ht="14.15" customHeight="1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80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</row>
    <row r="4" spans="1:46" ht="14.15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</row>
    <row r="5" spans="1:46" ht="14.1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27"/>
      <c r="AT5" s="27"/>
    </row>
    <row r="6" spans="1:46" ht="18" customHeight="1">
      <c r="A6" s="88" t="s">
        <v>0</v>
      </c>
      <c r="B6" s="3">
        <v>2000</v>
      </c>
      <c r="C6" s="3">
        <v>2001</v>
      </c>
      <c r="D6" s="3">
        <v>2002</v>
      </c>
      <c r="E6" s="3">
        <v>2003</v>
      </c>
      <c r="F6" s="3">
        <v>2004</v>
      </c>
      <c r="G6" s="3">
        <v>2005</v>
      </c>
      <c r="H6" s="3">
        <v>2006</v>
      </c>
      <c r="I6" s="3">
        <v>2007</v>
      </c>
      <c r="J6" s="3">
        <v>2008</v>
      </c>
      <c r="K6" s="4">
        <v>2009</v>
      </c>
      <c r="L6" s="89">
        <v>2010</v>
      </c>
      <c r="M6" s="90"/>
      <c r="N6" s="85">
        <v>2011</v>
      </c>
      <c r="O6" s="86"/>
      <c r="P6" s="91">
        <v>2012</v>
      </c>
      <c r="Q6" s="90"/>
      <c r="R6" s="85">
        <v>2013</v>
      </c>
      <c r="S6" s="86"/>
      <c r="T6" s="85">
        <v>2014</v>
      </c>
      <c r="U6" s="86"/>
      <c r="V6" s="85">
        <v>2015</v>
      </c>
      <c r="W6" s="86"/>
      <c r="X6" s="85">
        <v>2016</v>
      </c>
      <c r="Y6" s="86"/>
      <c r="Z6" s="85">
        <v>2017</v>
      </c>
      <c r="AA6" s="86"/>
      <c r="AB6" s="85">
        <v>2018</v>
      </c>
      <c r="AC6" s="86"/>
      <c r="AD6" s="85">
        <v>2019</v>
      </c>
      <c r="AE6" s="86"/>
      <c r="AF6" s="91">
        <v>2020</v>
      </c>
      <c r="AG6" s="90"/>
      <c r="AH6" s="91">
        <v>2021</v>
      </c>
      <c r="AI6" s="90"/>
      <c r="AJ6" s="92">
        <v>2022</v>
      </c>
      <c r="AK6" s="93"/>
      <c r="AL6" s="92">
        <v>2023</v>
      </c>
      <c r="AM6" s="93"/>
      <c r="AN6" s="92">
        <v>2024</v>
      </c>
      <c r="AO6" s="93"/>
      <c r="AP6" s="92" t="s">
        <v>30</v>
      </c>
      <c r="AQ6" s="93"/>
      <c r="AR6" s="59">
        <v>2026</v>
      </c>
    </row>
    <row r="7" spans="1:46" s="9" customFormat="1" ht="21.65" customHeight="1">
      <c r="A7" s="88"/>
      <c r="B7" s="5" t="s">
        <v>1</v>
      </c>
      <c r="C7" s="5" t="s">
        <v>1</v>
      </c>
      <c r="D7" s="5" t="s">
        <v>1</v>
      </c>
      <c r="E7" s="5" t="s">
        <v>1</v>
      </c>
      <c r="F7" s="5" t="s">
        <v>1</v>
      </c>
      <c r="G7" s="5" t="s">
        <v>1</v>
      </c>
      <c r="H7" s="5" t="s">
        <v>1</v>
      </c>
      <c r="I7" s="5" t="s">
        <v>1</v>
      </c>
      <c r="J7" s="5" t="s">
        <v>1</v>
      </c>
      <c r="K7" s="5" t="s">
        <v>1</v>
      </c>
      <c r="L7" s="48" t="s">
        <v>2</v>
      </c>
      <c r="M7" s="6" t="s">
        <v>1</v>
      </c>
      <c r="N7" s="7" t="s">
        <v>2</v>
      </c>
      <c r="O7" s="6" t="s">
        <v>1</v>
      </c>
      <c r="P7" s="7" t="s">
        <v>2</v>
      </c>
      <c r="Q7" s="6" t="s">
        <v>1</v>
      </c>
      <c r="R7" s="7" t="s">
        <v>2</v>
      </c>
      <c r="S7" s="6" t="s">
        <v>1</v>
      </c>
      <c r="T7" s="7" t="s">
        <v>2</v>
      </c>
      <c r="U7" s="6" t="s">
        <v>1</v>
      </c>
      <c r="V7" s="7" t="s">
        <v>2</v>
      </c>
      <c r="W7" s="6" t="s">
        <v>1</v>
      </c>
      <c r="X7" s="7" t="s">
        <v>2</v>
      </c>
      <c r="Y7" s="8" t="s">
        <v>1</v>
      </c>
      <c r="Z7" s="7" t="s">
        <v>2</v>
      </c>
      <c r="AA7" s="8" t="s">
        <v>1</v>
      </c>
      <c r="AB7" s="7" t="s">
        <v>2</v>
      </c>
      <c r="AC7" s="6" t="s">
        <v>1</v>
      </c>
      <c r="AD7" s="7" t="s">
        <v>2</v>
      </c>
      <c r="AE7" s="8" t="s">
        <v>1</v>
      </c>
      <c r="AF7" s="7" t="s">
        <v>2</v>
      </c>
      <c r="AG7" s="8" t="s">
        <v>1</v>
      </c>
      <c r="AH7" s="7" t="s">
        <v>2</v>
      </c>
      <c r="AI7" s="8" t="s">
        <v>1</v>
      </c>
      <c r="AJ7" s="7" t="s">
        <v>2</v>
      </c>
      <c r="AK7" s="53" t="s">
        <v>1</v>
      </c>
      <c r="AL7" s="7" t="s">
        <v>2</v>
      </c>
      <c r="AM7" s="53" t="s">
        <v>1</v>
      </c>
      <c r="AN7" s="7" t="s">
        <v>2</v>
      </c>
      <c r="AO7" s="53" t="s">
        <v>1</v>
      </c>
      <c r="AP7" s="7" t="s">
        <v>2</v>
      </c>
      <c r="AQ7" s="53" t="s">
        <v>31</v>
      </c>
      <c r="AR7" s="58" t="s">
        <v>2</v>
      </c>
    </row>
    <row r="8" spans="1:46" ht="15" customHeight="1">
      <c r="A8" s="10" t="s">
        <v>3</v>
      </c>
      <c r="B8" s="11">
        <v>16412.942035</v>
      </c>
      <c r="C8" s="11">
        <v>18235.5772</v>
      </c>
      <c r="D8" s="11">
        <f t="shared" ref="D8:O8" si="0">+D9+D14</f>
        <v>23508.112221200001</v>
      </c>
      <c r="E8" s="11">
        <f t="shared" si="0"/>
        <v>22072.723378799998</v>
      </c>
      <c r="F8" s="11">
        <f t="shared" si="0"/>
        <v>26101.889351600003</v>
      </c>
      <c r="G8" s="11">
        <f t="shared" si="0"/>
        <v>28221.459468889996</v>
      </c>
      <c r="H8" s="11">
        <f t="shared" si="0"/>
        <v>32125.987086790003</v>
      </c>
      <c r="I8" s="11">
        <f t="shared" si="0"/>
        <v>34272.311615999999</v>
      </c>
      <c r="J8" s="11">
        <f t="shared" si="0"/>
        <v>38656.879895999999</v>
      </c>
      <c r="K8" s="12">
        <f t="shared" si="0"/>
        <v>37521.546937999999</v>
      </c>
      <c r="L8" s="11">
        <f t="shared" si="0"/>
        <v>43235.049021400002</v>
      </c>
      <c r="M8" s="12">
        <f t="shared" si="0"/>
        <v>39679.081169047502</v>
      </c>
      <c r="N8" s="13">
        <f t="shared" si="0"/>
        <v>43724.681786230001</v>
      </c>
      <c r="O8" s="12">
        <f t="shared" si="0"/>
        <v>37909.82215668913</v>
      </c>
      <c r="P8" s="13">
        <f t="shared" ref="P8:S8" si="1">+P9+P14</f>
        <v>40736.938054000006</v>
      </c>
      <c r="Q8" s="12">
        <f t="shared" si="1"/>
        <v>36688.209785999999</v>
      </c>
      <c r="R8" s="13">
        <f t="shared" si="1"/>
        <v>46972.466134000002</v>
      </c>
      <c r="S8" s="12">
        <f t="shared" si="1"/>
        <v>37715.842573000002</v>
      </c>
      <c r="T8" s="13">
        <f t="shared" ref="T8:W8" si="2">+T9+T14</f>
        <v>44622.055945</v>
      </c>
      <c r="U8" s="12">
        <f t="shared" si="2"/>
        <v>35326.581528000002</v>
      </c>
      <c r="V8" s="13">
        <f t="shared" si="2"/>
        <v>44447.479510999998</v>
      </c>
      <c r="W8" s="12">
        <f t="shared" si="2"/>
        <v>42677.678718399999</v>
      </c>
      <c r="X8" s="13">
        <f t="shared" ref="X8:AE8" si="3">+X9+X14</f>
        <v>50355.216443999998</v>
      </c>
      <c r="Y8" s="12">
        <f t="shared" si="3"/>
        <v>44108.365494000005</v>
      </c>
      <c r="Z8" s="13">
        <f t="shared" si="3"/>
        <v>50537.258209</v>
      </c>
      <c r="AA8" s="12">
        <f t="shared" si="3"/>
        <v>49504.606010999996</v>
      </c>
      <c r="AB8" s="13">
        <f t="shared" si="3"/>
        <v>54561.190617999993</v>
      </c>
      <c r="AC8" s="12">
        <f t="shared" si="3"/>
        <v>51270.417805000005</v>
      </c>
      <c r="AD8" s="13">
        <f t="shared" si="3"/>
        <v>63610.930521999995</v>
      </c>
      <c r="AE8" s="12">
        <f t="shared" si="3"/>
        <v>58731.673899000001</v>
      </c>
      <c r="AF8" s="13">
        <f t="shared" ref="AF8" si="4">+AF9+AF14</f>
        <v>53868.713964000002</v>
      </c>
      <c r="AG8" s="12">
        <f t="shared" ref="AG8" si="5">+AG9+AG14</f>
        <v>44629.136417999995</v>
      </c>
      <c r="AH8" s="13">
        <f t="shared" ref="AH8" si="6">+AH9+AH14</f>
        <v>52519.917194999995</v>
      </c>
      <c r="AI8" s="12">
        <f t="shared" ref="AI8" si="7">+AI9+AI14</f>
        <v>44596.563693000004</v>
      </c>
      <c r="AJ8" s="11">
        <f t="shared" ref="AJ8:AM8" si="8">+AJ9+AJ14</f>
        <v>58196.250830999998</v>
      </c>
      <c r="AK8" s="12">
        <f t="shared" si="8"/>
        <v>54330.478674999998</v>
      </c>
      <c r="AL8" s="11">
        <f t="shared" si="8"/>
        <v>64238.378576999996</v>
      </c>
      <c r="AM8" s="12">
        <f t="shared" si="8"/>
        <v>66234.966778000002</v>
      </c>
      <c r="AN8" s="11">
        <f>+AN9+AN14</f>
        <v>77049.806705999988</v>
      </c>
      <c r="AO8" s="12">
        <f>+AO9+AO14</f>
        <v>69349.422113999986</v>
      </c>
      <c r="AP8" s="11">
        <f>+AP9+AP14</f>
        <v>91584.449457625247</v>
      </c>
      <c r="AQ8" s="12">
        <f t="shared" ref="AQ8:AR8" si="9">+AQ9+AQ14</f>
        <v>89457.459715000019</v>
      </c>
      <c r="AR8" s="12">
        <f t="shared" si="9"/>
        <v>91510.859250000023</v>
      </c>
    </row>
    <row r="9" spans="1:46" ht="15" customHeight="1">
      <c r="A9" s="76" t="s">
        <v>37</v>
      </c>
      <c r="B9" s="11">
        <v>12481.649987999999</v>
      </c>
      <c r="C9" s="11">
        <v>14671.270188999999</v>
      </c>
      <c r="D9" s="11">
        <f t="shared" ref="D9:K9" si="10">+D10+D11+D13+D15</f>
        <v>17188.9543352</v>
      </c>
      <c r="E9" s="11">
        <f t="shared" si="10"/>
        <v>17176.699287799998</v>
      </c>
      <c r="F9" s="11">
        <f t="shared" si="10"/>
        <v>18741.484777600002</v>
      </c>
      <c r="G9" s="11">
        <f t="shared" si="10"/>
        <v>21611.548688889998</v>
      </c>
      <c r="H9" s="11">
        <f t="shared" si="10"/>
        <v>25726.142353790001</v>
      </c>
      <c r="I9" s="11">
        <f t="shared" si="10"/>
        <v>28908.043498999999</v>
      </c>
      <c r="J9" s="11">
        <f t="shared" si="10"/>
        <v>32421.126199000002</v>
      </c>
      <c r="K9" s="12">
        <f t="shared" si="10"/>
        <v>29985.446387000004</v>
      </c>
      <c r="L9" s="11">
        <f>+L10+L11+L13+L15</f>
        <v>34718.184743400001</v>
      </c>
      <c r="M9" s="12">
        <f t="shared" ref="M9:AQ9" si="11">+M10+M11+M13+M15</f>
        <v>30242.785367047501</v>
      </c>
      <c r="N9" s="13">
        <f t="shared" si="11"/>
        <v>35147.303196230001</v>
      </c>
      <c r="O9" s="12">
        <f t="shared" si="11"/>
        <v>33658.297136999994</v>
      </c>
      <c r="P9" s="13">
        <f t="shared" si="11"/>
        <v>36708.792649000003</v>
      </c>
      <c r="Q9" s="12">
        <f t="shared" si="11"/>
        <v>32638.322879000003</v>
      </c>
      <c r="R9" s="13">
        <f t="shared" si="11"/>
        <v>41581.092542999999</v>
      </c>
      <c r="S9" s="12">
        <f t="shared" si="11"/>
        <v>33946.649403000003</v>
      </c>
      <c r="T9" s="13">
        <f t="shared" si="11"/>
        <v>39346.574667000001</v>
      </c>
      <c r="U9" s="12">
        <f t="shared" si="11"/>
        <v>32834.42714</v>
      </c>
      <c r="V9" s="13">
        <f>+V10+V11+V13+V15</f>
        <v>41406.717417</v>
      </c>
      <c r="W9" s="12">
        <f t="shared" si="11"/>
        <v>39348.552738400002</v>
      </c>
      <c r="X9" s="13">
        <f t="shared" si="11"/>
        <v>46493.748894999997</v>
      </c>
      <c r="Y9" s="12">
        <f t="shared" si="11"/>
        <v>40194.477224000002</v>
      </c>
      <c r="Z9" s="13">
        <f t="shared" si="11"/>
        <v>47832.297263</v>
      </c>
      <c r="AA9" s="12">
        <f t="shared" si="11"/>
        <v>43590.110793</v>
      </c>
      <c r="AB9" s="13">
        <f t="shared" si="11"/>
        <v>53148.043184999995</v>
      </c>
      <c r="AC9" s="12">
        <f t="shared" si="11"/>
        <v>49855.952426000003</v>
      </c>
      <c r="AD9" s="13">
        <f t="shared" si="11"/>
        <v>61590.930521999995</v>
      </c>
      <c r="AE9" s="12">
        <f t="shared" si="11"/>
        <v>53138.090193000004</v>
      </c>
      <c r="AF9" s="13">
        <f>+AF10+AF11+AF13+AF15</f>
        <v>49810.640158000002</v>
      </c>
      <c r="AG9" s="12">
        <f>+AG10+AG11+AG13+AG15</f>
        <v>39898.930994999995</v>
      </c>
      <c r="AH9" s="13">
        <f t="shared" si="11"/>
        <v>51146.863809999995</v>
      </c>
      <c r="AI9" s="12">
        <f t="shared" si="11"/>
        <v>43915.494572000003</v>
      </c>
      <c r="AJ9" s="11">
        <f t="shared" si="11"/>
        <v>57034.524365999998</v>
      </c>
      <c r="AK9" s="12">
        <f t="shared" si="11"/>
        <v>53502.395205000001</v>
      </c>
      <c r="AL9" s="11">
        <f t="shared" si="11"/>
        <v>61857.433545999993</v>
      </c>
      <c r="AM9" s="12">
        <f t="shared" si="11"/>
        <v>65380.388197000007</v>
      </c>
      <c r="AN9" s="11">
        <f t="shared" si="11"/>
        <v>75528.696484999993</v>
      </c>
      <c r="AO9" s="12">
        <f t="shared" si="11"/>
        <v>68392.912398999993</v>
      </c>
      <c r="AP9" s="11">
        <f t="shared" si="11"/>
        <v>90820.102479704408</v>
      </c>
      <c r="AQ9" s="12">
        <f t="shared" si="11"/>
        <v>89013.866715000026</v>
      </c>
      <c r="AR9" s="38">
        <f>+AR10+AR11+AR13+AR15</f>
        <v>91018.898372000025</v>
      </c>
      <c r="AS9" s="37"/>
      <c r="AT9" s="65"/>
    </row>
    <row r="10" spans="1:46" ht="15" customHeight="1">
      <c r="A10" s="14" t="s">
        <v>4</v>
      </c>
      <c r="B10" s="15">
        <v>10471.463</v>
      </c>
      <c r="C10" s="15">
        <v>12588.849303999999</v>
      </c>
      <c r="D10" s="15">
        <v>15127.450548000001</v>
      </c>
      <c r="E10" s="15">
        <v>15078.756168999998</v>
      </c>
      <c r="F10" s="15">
        <v>16638.168240999999</v>
      </c>
      <c r="G10" s="15">
        <v>18594.414979999998</v>
      </c>
      <c r="H10" s="15">
        <v>22670.266271</v>
      </c>
      <c r="I10" s="15">
        <v>26082.009331999998</v>
      </c>
      <c r="J10" s="15">
        <v>29401.572178000002</v>
      </c>
      <c r="K10" s="16">
        <v>25530.099455000003</v>
      </c>
      <c r="L10" s="15">
        <v>29373.887820399999</v>
      </c>
      <c r="M10" s="16">
        <v>26241.256075000001</v>
      </c>
      <c r="N10" s="17">
        <v>29633.175499999998</v>
      </c>
      <c r="O10" s="16">
        <v>29580.726397999995</v>
      </c>
      <c r="P10" s="17">
        <v>32092.276722000002</v>
      </c>
      <c r="Q10" s="16">
        <v>27572.781316000004</v>
      </c>
      <c r="R10" s="17">
        <v>35888.732208000001</v>
      </c>
      <c r="S10" s="16">
        <v>28098.939850000002</v>
      </c>
      <c r="T10" s="17">
        <v>32691.739837000001</v>
      </c>
      <c r="U10" s="16">
        <v>27059.827995000003</v>
      </c>
      <c r="V10" s="17">
        <v>32666.028079</v>
      </c>
      <c r="W10" s="16">
        <v>30516.447098000001</v>
      </c>
      <c r="X10" s="17">
        <v>34937.839119999997</v>
      </c>
      <c r="Y10" s="16">
        <v>32275.808450000004</v>
      </c>
      <c r="Z10" s="17">
        <v>37407.489540000002</v>
      </c>
      <c r="AA10" s="16">
        <v>35842.192143000007</v>
      </c>
      <c r="AB10" s="17">
        <v>42327.841998999997</v>
      </c>
      <c r="AC10" s="16">
        <v>40522.796752000002</v>
      </c>
      <c r="AD10" s="17">
        <v>44406.520139999993</v>
      </c>
      <c r="AE10" s="16">
        <v>42141.124448000002</v>
      </c>
      <c r="AF10" s="17">
        <v>33952.035034</v>
      </c>
      <c r="AG10" s="16">
        <v>32902.404890999998</v>
      </c>
      <c r="AH10" s="17">
        <v>34894.816271999996</v>
      </c>
      <c r="AI10" s="16">
        <v>33710.483439000003</v>
      </c>
      <c r="AJ10" s="15">
        <v>41183.519125999999</v>
      </c>
      <c r="AK10" s="16">
        <v>44206.182975000003</v>
      </c>
      <c r="AL10" s="15">
        <v>44350.416190999997</v>
      </c>
      <c r="AM10" s="16">
        <v>49960.857425000002</v>
      </c>
      <c r="AN10" s="15">
        <v>55281.220569999998</v>
      </c>
      <c r="AO10" s="16">
        <v>55851.690115999998</v>
      </c>
      <c r="AP10" s="15">
        <v>59293.900429000001</v>
      </c>
      <c r="AQ10" s="16">
        <v>66135.974425000008</v>
      </c>
      <c r="AR10" s="16">
        <v>65700.777092000018</v>
      </c>
      <c r="AS10" s="2"/>
    </row>
    <row r="11" spans="1:46" ht="15" customHeight="1">
      <c r="A11" s="14" t="s">
        <v>5</v>
      </c>
      <c r="B11" s="18">
        <v>569.05200000000002</v>
      </c>
      <c r="C11" s="18">
        <v>359.86449099999999</v>
      </c>
      <c r="D11" s="18">
        <v>321.54764799999998</v>
      </c>
      <c r="E11" s="18">
        <v>447.97549600000002</v>
      </c>
      <c r="F11" s="18">
        <v>473.766617</v>
      </c>
      <c r="G11" s="18">
        <v>533.02718399999992</v>
      </c>
      <c r="H11" s="18">
        <v>497.47761299999996</v>
      </c>
      <c r="I11" s="18">
        <v>86.523611000000002</v>
      </c>
      <c r="J11" s="18">
        <v>50.831037999999999</v>
      </c>
      <c r="K11" s="19">
        <v>45.969459000000001</v>
      </c>
      <c r="L11" s="18">
        <v>59.753996000000001</v>
      </c>
      <c r="M11" s="19">
        <v>41.901420000000002</v>
      </c>
      <c r="N11" s="20">
        <v>31.454416999999999</v>
      </c>
      <c r="O11" s="19">
        <v>36.539676</v>
      </c>
      <c r="P11" s="20">
        <v>12.122224000000001</v>
      </c>
      <c r="Q11" s="19">
        <v>41.316127000000002</v>
      </c>
      <c r="R11" s="20">
        <v>5.5038660000000004</v>
      </c>
      <c r="S11" s="19">
        <v>43.095255000000002</v>
      </c>
      <c r="T11" s="20">
        <v>17</v>
      </c>
      <c r="U11" s="19">
        <v>55.651572000000002</v>
      </c>
      <c r="V11" s="20">
        <v>217.757769</v>
      </c>
      <c r="W11" s="19">
        <v>45.717044000000001</v>
      </c>
      <c r="X11" s="20">
        <v>207.829061</v>
      </c>
      <c r="Y11" s="19">
        <v>55.687233999999997</v>
      </c>
      <c r="Z11" s="20">
        <v>58.696885000000002</v>
      </c>
      <c r="AA11" s="19">
        <v>60.370308000000001</v>
      </c>
      <c r="AB11" s="21">
        <v>65.7</v>
      </c>
      <c r="AC11" s="19">
        <v>77.785463000000007</v>
      </c>
      <c r="AD11" s="20">
        <v>60.684184000000002</v>
      </c>
      <c r="AE11" s="19">
        <v>76.586356999999992</v>
      </c>
      <c r="AF11" s="20">
        <v>69.542689999999993</v>
      </c>
      <c r="AG11" s="19">
        <v>78.056278000000006</v>
      </c>
      <c r="AH11" s="20">
        <v>70.893545000000003</v>
      </c>
      <c r="AI11" s="19">
        <v>78.484168999999994</v>
      </c>
      <c r="AJ11" s="18">
        <v>70.893545000000003</v>
      </c>
      <c r="AK11" s="19">
        <v>81.668163000000007</v>
      </c>
      <c r="AL11" s="18">
        <v>71.424960999999996</v>
      </c>
      <c r="AM11" s="19">
        <v>89.095129</v>
      </c>
      <c r="AN11" s="18">
        <v>55.764113999999999</v>
      </c>
      <c r="AO11" s="19">
        <v>95.255684000000002</v>
      </c>
      <c r="AP11" s="18">
        <v>79.654236999999995</v>
      </c>
      <c r="AQ11" s="19">
        <v>97.051405000000017</v>
      </c>
      <c r="AR11" s="16">
        <v>94.682456000000002</v>
      </c>
    </row>
    <row r="12" spans="1:46" s="27" customFormat="1" ht="15" customHeight="1">
      <c r="A12" s="66" t="s">
        <v>6</v>
      </c>
      <c r="B12" s="72">
        <v>3931.2920469999999</v>
      </c>
      <c r="C12" s="72">
        <v>3564.3070109999999</v>
      </c>
      <c r="D12" s="72">
        <v>6319.157886</v>
      </c>
      <c r="E12" s="72">
        <v>4896.0240910000002</v>
      </c>
      <c r="F12" s="72">
        <v>7360.4045740000001</v>
      </c>
      <c r="G12" s="72">
        <v>6609.9107800000002</v>
      </c>
      <c r="H12" s="72">
        <v>6399.8447330000008</v>
      </c>
      <c r="I12" s="72">
        <v>5364.2681169999996</v>
      </c>
      <c r="J12" s="72">
        <v>6235.7536969999992</v>
      </c>
      <c r="K12" s="73">
        <v>7536.1005509999995</v>
      </c>
      <c r="L12" s="72">
        <v>8516.8642779999991</v>
      </c>
      <c r="M12" s="73">
        <v>9440.2958020000005</v>
      </c>
      <c r="N12" s="74">
        <v>8577.3785900000003</v>
      </c>
      <c r="O12" s="73">
        <f>+O13+O14</f>
        <v>4336.4404626891319</v>
      </c>
      <c r="P12" s="74">
        <v>4028.1454050000002</v>
      </c>
      <c r="Q12" s="73">
        <v>4202.5369389999996</v>
      </c>
      <c r="R12" s="74">
        <v>5410.8082649999997</v>
      </c>
      <c r="S12" s="73">
        <v>4023.5257009999996</v>
      </c>
      <c r="T12" s="74">
        <v>5276.2712780000002</v>
      </c>
      <c r="U12" s="73">
        <v>2786.873388</v>
      </c>
      <c r="V12" s="74">
        <v>4753.3278309999996</v>
      </c>
      <c r="W12" s="73">
        <v>3958.3748880000007</v>
      </c>
      <c r="X12" s="74">
        <v>6332.2835949999999</v>
      </c>
      <c r="Y12" s="73">
        <v>4507.1991689999995</v>
      </c>
      <c r="Z12" s="74">
        <v>5507.3368379999993</v>
      </c>
      <c r="AA12" s="73">
        <v>6389.3390239999999</v>
      </c>
      <c r="AB12" s="74">
        <v>3415.0120259999999</v>
      </c>
      <c r="AC12" s="73">
        <v>2567.41284</v>
      </c>
      <c r="AD12" s="74">
        <v>5478.8372580000005</v>
      </c>
      <c r="AE12" s="73">
        <v>6624.8619890000009</v>
      </c>
      <c r="AF12" s="74">
        <v>8559.4701960000002</v>
      </c>
      <c r="AG12" s="73">
        <v>5845.088092</v>
      </c>
      <c r="AH12" s="74">
        <f t="shared" ref="AH12:AI12" si="12">SUM(AH13:AH14)</f>
        <v>5250.3755089999995</v>
      </c>
      <c r="AI12" s="73">
        <f t="shared" si="12"/>
        <v>4442.4619139999995</v>
      </c>
      <c r="AJ12" s="72">
        <f>SUM(AJ13:AJ14)</f>
        <v>3981.6170609999999</v>
      </c>
      <c r="AK12" s="73">
        <f>SUM(AK13:AK14)</f>
        <v>2630.0881460000001</v>
      </c>
      <c r="AL12" s="72">
        <f>+AL13+AL14</f>
        <v>6008.611363</v>
      </c>
      <c r="AM12" s="73">
        <f t="shared" ref="AM12:AO12" si="13">+AM13+AM14</f>
        <v>3795.285468</v>
      </c>
      <c r="AN12" s="72">
        <f t="shared" si="13"/>
        <v>6409.7171109999999</v>
      </c>
      <c r="AO12" s="73">
        <f t="shared" si="13"/>
        <v>4323.7419179999997</v>
      </c>
      <c r="AP12" s="72">
        <f>+AP13+AP14</f>
        <v>5944.3165086252402</v>
      </c>
      <c r="AQ12" s="73">
        <f t="shared" ref="AQ12" si="14">+AQ13+AQ14</f>
        <v>3090.6386929999999</v>
      </c>
      <c r="AR12" s="75">
        <f>+AR13+AR14</f>
        <v>5795.222471</v>
      </c>
    </row>
    <row r="13" spans="1:46" ht="15" customHeight="1">
      <c r="A13" s="22" t="s">
        <v>7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6">
        <v>0</v>
      </c>
      <c r="L13" s="15">
        <v>0</v>
      </c>
      <c r="M13" s="16">
        <v>4</v>
      </c>
      <c r="N13" s="17">
        <v>0</v>
      </c>
      <c r="O13" s="16">
        <v>84.915442999999996</v>
      </c>
      <c r="P13" s="21">
        <v>0</v>
      </c>
      <c r="Q13" s="23">
        <v>152.65003200000001</v>
      </c>
      <c r="R13" s="21">
        <v>19.434674000000001</v>
      </c>
      <c r="S13" s="23">
        <v>254.44915799999998</v>
      </c>
      <c r="T13" s="21">
        <v>0.79</v>
      </c>
      <c r="U13" s="23">
        <v>294.71612299999998</v>
      </c>
      <c r="V13" s="21">
        <v>1712.3657370000001</v>
      </c>
      <c r="W13" s="23">
        <v>629.24890800000003</v>
      </c>
      <c r="X13" s="21">
        <v>2470.8160459999999</v>
      </c>
      <c r="Y13" s="23">
        <v>593.31089900000006</v>
      </c>
      <c r="Z13" s="21">
        <v>2802.3758920000005</v>
      </c>
      <c r="AA13" s="24">
        <v>474.84380599999997</v>
      </c>
      <c r="AB13" s="25">
        <v>2001.8645929999998</v>
      </c>
      <c r="AC13" s="23">
        <v>1152.9474610000002</v>
      </c>
      <c r="AD13" s="25">
        <v>3458.837258</v>
      </c>
      <c r="AE13" s="23">
        <v>1031.2782830000001</v>
      </c>
      <c r="AF13" s="21">
        <v>4501.3963899999999</v>
      </c>
      <c r="AG13" s="23">
        <v>1114.8826690000001</v>
      </c>
      <c r="AH13" s="21">
        <v>3877.3221239999998</v>
      </c>
      <c r="AI13" s="23">
        <v>3761.392793</v>
      </c>
      <c r="AJ13" s="32">
        <v>2819.8905960000002</v>
      </c>
      <c r="AK13" s="23">
        <v>1802.004676</v>
      </c>
      <c r="AL13" s="32">
        <v>3627.6663319999998</v>
      </c>
      <c r="AM13" s="23">
        <v>2940.7068869999998</v>
      </c>
      <c r="AN13" s="32">
        <v>4888.60689</v>
      </c>
      <c r="AO13" s="23">
        <v>3367.232203</v>
      </c>
      <c r="AP13" s="32">
        <v>5179.9695307044003</v>
      </c>
      <c r="AQ13" s="23">
        <v>2647.045693</v>
      </c>
      <c r="AR13" s="16">
        <v>5303.2615930000002</v>
      </c>
    </row>
    <row r="14" spans="1:46" ht="15" customHeight="1">
      <c r="A14" s="22" t="s">
        <v>8</v>
      </c>
      <c r="B14" s="15">
        <v>3931.2920469999999</v>
      </c>
      <c r="C14" s="15">
        <v>3564.3070109999999</v>
      </c>
      <c r="D14" s="15">
        <v>6319.157886</v>
      </c>
      <c r="E14" s="15">
        <v>4896.0240910000002</v>
      </c>
      <c r="F14" s="15">
        <v>7360.4045740000001</v>
      </c>
      <c r="G14" s="15">
        <v>6609.9107800000002</v>
      </c>
      <c r="H14" s="15">
        <v>6399.8447330000008</v>
      </c>
      <c r="I14" s="15">
        <v>5364.2681169999996</v>
      </c>
      <c r="J14" s="15">
        <v>6235.7536969999992</v>
      </c>
      <c r="K14" s="16">
        <v>7536.1005509999995</v>
      </c>
      <c r="L14" s="15">
        <v>8516.8642779999991</v>
      </c>
      <c r="M14" s="16">
        <v>9436.2958020000005</v>
      </c>
      <c r="N14" s="17">
        <v>8577.3785900000003</v>
      </c>
      <c r="O14" s="16">
        <v>4251.525019689132</v>
      </c>
      <c r="P14" s="21">
        <v>4028.1454050000002</v>
      </c>
      <c r="Q14" s="23">
        <v>4049.8869069999996</v>
      </c>
      <c r="R14" s="21">
        <v>5391.3735910000005</v>
      </c>
      <c r="S14" s="23">
        <v>3769.19317</v>
      </c>
      <c r="T14" s="21">
        <v>5275.4812780000002</v>
      </c>
      <c r="U14" s="23">
        <v>2492.1543879999999</v>
      </c>
      <c r="V14" s="21">
        <v>3040.7620939999997</v>
      </c>
      <c r="W14" s="23">
        <v>3329.1259799999998</v>
      </c>
      <c r="X14" s="21">
        <v>3861.467549</v>
      </c>
      <c r="Y14" s="23">
        <v>3913.8882699999999</v>
      </c>
      <c r="Z14" s="21">
        <v>2704.9609460000001</v>
      </c>
      <c r="AA14" s="24">
        <v>5914.495218</v>
      </c>
      <c r="AB14" s="25">
        <v>1413.1474330000001</v>
      </c>
      <c r="AC14" s="23">
        <v>1414.465379</v>
      </c>
      <c r="AD14" s="25">
        <v>2020</v>
      </c>
      <c r="AE14" s="23">
        <v>5593.5837060000003</v>
      </c>
      <c r="AF14" s="21">
        <v>4058.0738059999994</v>
      </c>
      <c r="AG14" s="23">
        <v>4730.2054229999994</v>
      </c>
      <c r="AH14" s="21">
        <v>1373.0533849999999</v>
      </c>
      <c r="AI14" s="23">
        <v>681.069121</v>
      </c>
      <c r="AJ14" s="32">
        <v>1161.726465</v>
      </c>
      <c r="AK14" s="23">
        <v>828.08347000000003</v>
      </c>
      <c r="AL14" s="32">
        <v>2380.9450310000002</v>
      </c>
      <c r="AM14" s="23">
        <v>854.57858099999999</v>
      </c>
      <c r="AN14" s="32">
        <v>1521.1102209999999</v>
      </c>
      <c r="AO14" s="23">
        <v>956.50971500000003</v>
      </c>
      <c r="AP14" s="32">
        <v>764.34697792084</v>
      </c>
      <c r="AQ14" s="23">
        <v>443.59300000000002</v>
      </c>
      <c r="AR14" s="16">
        <v>491.96087799999998</v>
      </c>
    </row>
    <row r="15" spans="1:46" ht="15" customHeight="1">
      <c r="A15" s="14" t="s">
        <v>9</v>
      </c>
      <c r="B15" s="15">
        <v>1441.1349879999998</v>
      </c>
      <c r="C15" s="15">
        <v>1722.556394</v>
      </c>
      <c r="D15" s="15">
        <v>1739.9561392000003</v>
      </c>
      <c r="E15" s="15">
        <v>1649.9676227999998</v>
      </c>
      <c r="F15" s="15">
        <v>1629.5499196000005</v>
      </c>
      <c r="G15" s="15">
        <v>2484.1065248899999</v>
      </c>
      <c r="H15" s="15">
        <v>2558.39846979</v>
      </c>
      <c r="I15" s="15">
        <v>2739.5105560000006</v>
      </c>
      <c r="J15" s="15">
        <v>2968.7229830000001</v>
      </c>
      <c r="K15" s="16">
        <v>4409.3774730000005</v>
      </c>
      <c r="L15" s="15">
        <v>5284.5429269999995</v>
      </c>
      <c r="M15" s="16">
        <v>3955.6278720475011</v>
      </c>
      <c r="N15" s="17">
        <v>5482.6732792299999</v>
      </c>
      <c r="O15" s="16">
        <v>3956.1156199999996</v>
      </c>
      <c r="P15" s="17">
        <v>4604.3937029999997</v>
      </c>
      <c r="Q15" s="16">
        <v>4871.5754040000002</v>
      </c>
      <c r="R15" s="17">
        <v>5667.4217950000002</v>
      </c>
      <c r="S15" s="16">
        <v>5550.1651399999992</v>
      </c>
      <c r="T15" s="17">
        <v>6637.0448300000007</v>
      </c>
      <c r="U15" s="16">
        <v>5424.2314500000011</v>
      </c>
      <c r="V15" s="17">
        <v>6810.5658320000002</v>
      </c>
      <c r="W15" s="16">
        <v>8157.1396883999996</v>
      </c>
      <c r="X15" s="17">
        <v>8877.2646679999998</v>
      </c>
      <c r="Y15" s="16">
        <v>7269.6706409999997</v>
      </c>
      <c r="Z15" s="17">
        <v>7563.7349460000005</v>
      </c>
      <c r="AA15" s="16">
        <v>7212.7045360000002</v>
      </c>
      <c r="AB15" s="17">
        <v>8752.6365930000011</v>
      </c>
      <c r="AC15" s="16">
        <v>8102.4227499999997</v>
      </c>
      <c r="AD15" s="17">
        <v>13664.888940000001</v>
      </c>
      <c r="AE15" s="16">
        <v>9889.1011049999997</v>
      </c>
      <c r="AF15" s="17">
        <v>11287.666043999998</v>
      </c>
      <c r="AG15" s="16">
        <v>5803.5871570000008</v>
      </c>
      <c r="AH15" s="17">
        <v>12303.831869000001</v>
      </c>
      <c r="AI15" s="16">
        <v>6365.1341709999997</v>
      </c>
      <c r="AJ15" s="15">
        <v>12960.221099</v>
      </c>
      <c r="AK15" s="16">
        <v>7412.5393910000003</v>
      </c>
      <c r="AL15" s="15">
        <v>13807.926062</v>
      </c>
      <c r="AM15" s="16">
        <v>12389.728756</v>
      </c>
      <c r="AN15" s="15">
        <v>15303.104911</v>
      </c>
      <c r="AO15" s="16">
        <v>9078.7343959999998</v>
      </c>
      <c r="AP15" s="15">
        <v>26266.578282999999</v>
      </c>
      <c r="AQ15" s="16">
        <v>20133.795192000001</v>
      </c>
      <c r="AR15" s="16">
        <v>19920.177231000001</v>
      </c>
    </row>
    <row r="16" spans="1:46" s="27" customFormat="1" ht="15" customHeight="1">
      <c r="A16" s="10" t="s">
        <v>10</v>
      </c>
      <c r="B16" s="11">
        <v>17860.161212372637</v>
      </c>
      <c r="C16" s="11">
        <v>18055.042176944968</v>
      </c>
      <c r="D16" s="11">
        <f t="shared" ref="D16:O16" si="15">+D17+D18+D19+D20+D21+D24+D25+D26</f>
        <v>21389.214397882697</v>
      </c>
      <c r="E16" s="11">
        <f t="shared" si="15"/>
        <v>20968.797822643093</v>
      </c>
      <c r="F16" s="11">
        <f t="shared" si="15"/>
        <v>21867.586824404978</v>
      </c>
      <c r="G16" s="11">
        <f t="shared" si="15"/>
        <v>25122.057441536926</v>
      </c>
      <c r="H16" s="11">
        <f t="shared" si="15"/>
        <v>28593.1995494</v>
      </c>
      <c r="I16" s="11">
        <f t="shared" si="15"/>
        <v>29415.58637348999</v>
      </c>
      <c r="J16" s="11">
        <f t="shared" si="15"/>
        <v>29141.546985279998</v>
      </c>
      <c r="K16" s="12">
        <f t="shared" si="15"/>
        <v>32158.812227081784</v>
      </c>
      <c r="L16" s="11">
        <f>+L17+L18+L19+L20+L21+L24+L25+L26</f>
        <v>37413.489765000006</v>
      </c>
      <c r="M16" s="12">
        <f t="shared" si="15"/>
        <v>33098.926169727005</v>
      </c>
      <c r="N16" s="13">
        <f t="shared" si="15"/>
        <v>39736.805805284006</v>
      </c>
      <c r="O16" s="12">
        <f t="shared" si="15"/>
        <v>34590.698015272508</v>
      </c>
      <c r="P16" s="13">
        <f t="shared" ref="P16:W16" si="16">+P17+P18+P19+P20+P21+P24+P25+P26</f>
        <v>38310.697212149607</v>
      </c>
      <c r="Q16" s="12">
        <f t="shared" si="16"/>
        <v>34409.223724984142</v>
      </c>
      <c r="R16" s="13">
        <f t="shared" si="16"/>
        <v>42112.365147588003</v>
      </c>
      <c r="S16" s="12">
        <f t="shared" si="16"/>
        <v>35424.057532899991</v>
      </c>
      <c r="T16" s="13">
        <f t="shared" si="16"/>
        <v>43693.705970356117</v>
      </c>
      <c r="U16" s="12">
        <f t="shared" si="16"/>
        <v>37542.355376699423</v>
      </c>
      <c r="V16" s="13">
        <f t="shared" si="16"/>
        <v>43913.674671000001</v>
      </c>
      <c r="W16" s="12">
        <f t="shared" si="16"/>
        <v>41068.109007799998</v>
      </c>
      <c r="X16" s="13">
        <f t="shared" ref="X16:AB16" si="17">+X17+X18+X19+X20+X21+X24+X25+X26</f>
        <v>49614.155821</v>
      </c>
      <c r="Y16" s="12">
        <f t="shared" si="17"/>
        <v>43566.940354370003</v>
      </c>
      <c r="Z16" s="13">
        <f t="shared" si="17"/>
        <v>48780.354895564997</v>
      </c>
      <c r="AA16" s="12">
        <f t="shared" si="17"/>
        <v>44759.68917147001</v>
      </c>
      <c r="AB16" s="13">
        <f t="shared" si="17"/>
        <v>53614.001230375012</v>
      </c>
      <c r="AC16" s="12">
        <f t="shared" ref="AC16" si="18">+AC17+AC18+AC19+AC20+AC21+AC24+AC25+AC26</f>
        <v>48071.903061999998</v>
      </c>
      <c r="AD16" s="13">
        <f t="shared" ref="AD16:AE16" si="19">+AD17+AD18+AD19+AD20+AD21+AD24+AD25+AD26</f>
        <v>59146.759311164984</v>
      </c>
      <c r="AE16" s="12">
        <f t="shared" si="19"/>
        <v>54850.481968410008</v>
      </c>
      <c r="AF16" s="13">
        <f>+AF17+AF18+AF19+AF20+AF21+AF24+AF25+AF26</f>
        <v>64973.815866000004</v>
      </c>
      <c r="AG16" s="12">
        <f>+AG17+AG18+AG19+AG20+AG21+AG24+AG25+AG26</f>
        <v>55120.106849000003</v>
      </c>
      <c r="AH16" s="13">
        <f t="shared" ref="AH16" si="20">+AH17+AH18+AH19+AH20+AH21+AH24+AH25+AH26</f>
        <v>63473.053243999995</v>
      </c>
      <c r="AI16" s="12">
        <f t="shared" ref="AI16" si="21">+AI17+AI18+AI19+AI20+AI21+AI24+AI25+AI26</f>
        <v>54305.823152999998</v>
      </c>
      <c r="AJ16" s="11">
        <f t="shared" ref="AJ16:AK16" si="22">+AJ17+AJ18+AJ19+AJ20+AJ21+AJ24+AJ25+AJ26</f>
        <v>62112.403099135001</v>
      </c>
      <c r="AK16" s="12">
        <f t="shared" si="22"/>
        <v>58216.686110755254</v>
      </c>
      <c r="AL16" s="11">
        <f>+AL17+AL18+AL19+AL20+AL21+AL24+AL25+AL26</f>
        <v>66107.799285000001</v>
      </c>
      <c r="AM16" s="12">
        <f>+AM17+AM18+AM19+AM20+AM21+AM24+AM25+AM26</f>
        <v>61578.310357000002</v>
      </c>
      <c r="AN16" s="11">
        <f t="shared" ref="AN16:AQ16" si="23">+AN17+AN18+AN19+AN20+AN21+AN24+AN25+AN26</f>
        <v>74416.585343190702</v>
      </c>
      <c r="AO16" s="12">
        <f t="shared" si="23"/>
        <v>65958.153861028579</v>
      </c>
      <c r="AP16" s="11">
        <f t="shared" si="23"/>
        <v>81329.528141000003</v>
      </c>
      <c r="AQ16" s="12">
        <f t="shared" si="23"/>
        <v>73175.046155576158</v>
      </c>
      <c r="AR16" s="61">
        <f>+AR17+AR18+AR19+AR20+AR21+AR24+AR25+AR26</f>
        <v>85473.747714695506</v>
      </c>
    </row>
    <row r="17" spans="1:44" s="27" customFormat="1" ht="15" customHeight="1">
      <c r="A17" s="31" t="s">
        <v>11</v>
      </c>
      <c r="B17" s="15">
        <v>8279.5585219925833</v>
      </c>
      <c r="C17" s="15">
        <v>8206.4239322142093</v>
      </c>
      <c r="D17" s="15">
        <v>8630.550794888095</v>
      </c>
      <c r="E17" s="15">
        <v>9240.3455093801549</v>
      </c>
      <c r="F17" s="15">
        <v>9634.2264513442933</v>
      </c>
      <c r="G17" s="15">
        <v>10741.83124388123</v>
      </c>
      <c r="H17" s="15">
        <v>11682.072953299999</v>
      </c>
      <c r="I17" s="15">
        <v>12129.786638</v>
      </c>
      <c r="J17" s="15">
        <v>12439.1343304</v>
      </c>
      <c r="K17" s="16">
        <v>14206.845851689401</v>
      </c>
      <c r="L17" s="15">
        <v>16197.238814000002</v>
      </c>
      <c r="M17" s="16">
        <v>14809.512012000001</v>
      </c>
      <c r="N17" s="17">
        <v>17144.439385038</v>
      </c>
      <c r="O17" s="16">
        <v>15679.313467272501</v>
      </c>
      <c r="P17" s="17">
        <v>17418.2485636276</v>
      </c>
      <c r="Q17" s="16">
        <v>15885.933759356021</v>
      </c>
      <c r="R17" s="17">
        <v>18136.750954588002</v>
      </c>
      <c r="S17" s="16">
        <v>16600.68168555</v>
      </c>
      <c r="T17" s="17">
        <v>18486.344313477606</v>
      </c>
      <c r="U17" s="16">
        <v>17171.505576164691</v>
      </c>
      <c r="V17" s="17">
        <v>18760</v>
      </c>
      <c r="W17" s="16">
        <v>17529.932374280001</v>
      </c>
      <c r="X17" s="17">
        <v>20380.051187000001</v>
      </c>
      <c r="Y17" s="16">
        <v>18364.716349010003</v>
      </c>
      <c r="Z17" s="17">
        <v>20724.044204624999</v>
      </c>
      <c r="AA17" s="16">
        <v>18890.850969690004</v>
      </c>
      <c r="AB17" s="17">
        <v>21672.032127410002</v>
      </c>
      <c r="AC17" s="16">
        <v>19580.434158</v>
      </c>
      <c r="AD17" s="17">
        <v>23206.876957859997</v>
      </c>
      <c r="AE17" s="16">
        <v>21176.563296310003</v>
      </c>
      <c r="AF17" s="17">
        <v>23647.624434000001</v>
      </c>
      <c r="AG17" s="16">
        <v>21842.063930999997</v>
      </c>
      <c r="AH17" s="17">
        <v>24479.538951999999</v>
      </c>
      <c r="AI17" s="16">
        <v>22424.845698000001</v>
      </c>
      <c r="AJ17" s="15">
        <v>24326.108401740003</v>
      </c>
      <c r="AK17" s="16">
        <v>22603.224698731676</v>
      </c>
      <c r="AL17" s="15">
        <v>24581.079332000001</v>
      </c>
      <c r="AM17" s="16">
        <v>23010.316472999999</v>
      </c>
      <c r="AN17" s="15">
        <v>26961.122262160799</v>
      </c>
      <c r="AO17" s="16">
        <v>23430.587380028577</v>
      </c>
      <c r="AP17" s="15">
        <v>29177.179004000001</v>
      </c>
      <c r="AQ17" s="16">
        <v>25377.212184576154</v>
      </c>
      <c r="AR17" s="16">
        <v>32962.253041080643</v>
      </c>
    </row>
    <row r="18" spans="1:44" s="27" customFormat="1" ht="15" customHeight="1">
      <c r="A18" s="31" t="s">
        <v>12</v>
      </c>
      <c r="B18" s="15">
        <v>2977.7539324539998</v>
      </c>
      <c r="C18" s="15">
        <v>2909.0428339239998</v>
      </c>
      <c r="D18" s="15">
        <v>3108.8572799040003</v>
      </c>
      <c r="E18" s="15">
        <v>3101.2120750989998</v>
      </c>
      <c r="F18" s="15">
        <v>3136.1722972300004</v>
      </c>
      <c r="G18" s="15">
        <v>4123.2598466330001</v>
      </c>
      <c r="H18" s="15">
        <v>4518.2260961000002</v>
      </c>
      <c r="I18" s="15">
        <v>5073.8945024899995</v>
      </c>
      <c r="J18" s="15">
        <v>4606.6032456700004</v>
      </c>
      <c r="K18" s="16">
        <v>5293.5874653584096</v>
      </c>
      <c r="L18" s="15">
        <v>6839.6145820000002</v>
      </c>
      <c r="M18" s="16">
        <v>5171.4106277270002</v>
      </c>
      <c r="N18" s="17">
        <v>7586.0133220000007</v>
      </c>
      <c r="O18" s="16">
        <v>5247.5487109999995</v>
      </c>
      <c r="P18" s="17">
        <v>6619.9807429850498</v>
      </c>
      <c r="Q18" s="16">
        <v>4994.8710806281197</v>
      </c>
      <c r="R18" s="17">
        <v>8479.5745609999994</v>
      </c>
      <c r="S18" s="16">
        <v>5061.5339533599999</v>
      </c>
      <c r="T18" s="17">
        <v>8395.8515215980242</v>
      </c>
      <c r="U18" s="16">
        <v>5744.1135562627496</v>
      </c>
      <c r="V18" s="17">
        <v>8588</v>
      </c>
      <c r="W18" s="16">
        <v>7433.2766981000004</v>
      </c>
      <c r="X18" s="17">
        <v>9810.5102330000009</v>
      </c>
      <c r="Y18" s="16">
        <v>7562.7395483200007</v>
      </c>
      <c r="Z18" s="17">
        <v>8985.9390535400016</v>
      </c>
      <c r="AA18" s="16">
        <v>6960.6098057299996</v>
      </c>
      <c r="AB18" s="17">
        <v>9217.0150603399998</v>
      </c>
      <c r="AC18" s="16">
        <v>7505.0486490000003</v>
      </c>
      <c r="AD18" s="17">
        <v>10790.152629304999</v>
      </c>
      <c r="AE18" s="16">
        <v>9248.3028621000012</v>
      </c>
      <c r="AF18" s="17">
        <v>15438.382281999999</v>
      </c>
      <c r="AG18" s="16">
        <v>11110.143196000001</v>
      </c>
      <c r="AH18" s="17">
        <v>12291.885581</v>
      </c>
      <c r="AI18" s="16">
        <v>9983.1125630000006</v>
      </c>
      <c r="AJ18" s="15">
        <v>12390.374375279998</v>
      </c>
      <c r="AK18" s="16">
        <v>10708.509052023579</v>
      </c>
      <c r="AL18" s="15">
        <v>14764.544189</v>
      </c>
      <c r="AM18" s="16">
        <v>12676.292423999999</v>
      </c>
      <c r="AN18" s="15">
        <v>16959.848781538902</v>
      </c>
      <c r="AO18" s="16">
        <v>13411.008542</v>
      </c>
      <c r="AP18" s="15">
        <v>19193.108512999999</v>
      </c>
      <c r="AQ18" s="16">
        <v>15202.233439</v>
      </c>
      <c r="AR18" s="16">
        <v>17515.059430669855</v>
      </c>
    </row>
    <row r="19" spans="1:44" s="27" customFormat="1" ht="15" customHeight="1">
      <c r="A19" s="31" t="s">
        <v>13</v>
      </c>
      <c r="B19" s="15">
        <v>1020.7615559999999</v>
      </c>
      <c r="C19" s="15">
        <v>1336</v>
      </c>
      <c r="D19" s="15">
        <v>2162</v>
      </c>
      <c r="E19" s="15">
        <v>1997.9</v>
      </c>
      <c r="F19" s="15">
        <v>2055.6</v>
      </c>
      <c r="G19" s="15">
        <v>1927.0993399999998</v>
      </c>
      <c r="H19" s="15">
        <v>1919.959429</v>
      </c>
      <c r="I19" s="15">
        <v>1880.861836</v>
      </c>
      <c r="J19" s="15">
        <v>1846.678034329999</v>
      </c>
      <c r="K19" s="16">
        <v>1861.1975680318501</v>
      </c>
      <c r="L19" s="15">
        <v>2531.6169089999999</v>
      </c>
      <c r="M19" s="16">
        <v>2172.690595</v>
      </c>
      <c r="N19" s="17">
        <v>2522.55413</v>
      </c>
      <c r="O19" s="16">
        <v>2276.321582</v>
      </c>
      <c r="P19" s="17">
        <v>2474.3400540000002</v>
      </c>
      <c r="Q19" s="16">
        <v>2857.7293870000003</v>
      </c>
      <c r="R19" s="17">
        <v>3680.8274840000004</v>
      </c>
      <c r="S19" s="16">
        <v>3383.2951849900001</v>
      </c>
      <c r="T19" s="17">
        <v>4200.4167829999997</v>
      </c>
      <c r="U19" s="16">
        <v>3444.0178460000002</v>
      </c>
      <c r="V19" s="17">
        <v>4185</v>
      </c>
      <c r="W19" s="16">
        <v>4134.2079789999998</v>
      </c>
      <c r="X19" s="17">
        <v>4261</v>
      </c>
      <c r="Y19" s="16">
        <v>4223.0582979999999</v>
      </c>
      <c r="Z19" s="17">
        <v>4709</v>
      </c>
      <c r="AA19" s="16">
        <v>4523.463565</v>
      </c>
      <c r="AB19" s="17">
        <v>5496.2687900000001</v>
      </c>
      <c r="AC19" s="16">
        <v>4733.4072530000003</v>
      </c>
      <c r="AD19" s="17">
        <v>5636.5699080000004</v>
      </c>
      <c r="AE19" s="16">
        <v>4991.2831809999998</v>
      </c>
      <c r="AF19" s="17">
        <v>5186.8378890000004</v>
      </c>
      <c r="AG19" s="16">
        <v>4828.578818</v>
      </c>
      <c r="AH19" s="17">
        <v>4485.0032689999998</v>
      </c>
      <c r="AI19" s="16">
        <v>4267.2243989999997</v>
      </c>
      <c r="AJ19" s="15">
        <v>5541.3273330000002</v>
      </c>
      <c r="AK19" s="16">
        <v>5383.5717340000001</v>
      </c>
      <c r="AL19" s="15">
        <v>5877.2430679999998</v>
      </c>
      <c r="AM19" s="16">
        <v>5866.9833529999996</v>
      </c>
      <c r="AN19" s="15">
        <v>6238.2705409999999</v>
      </c>
      <c r="AO19" s="16">
        <v>6588.3617219999996</v>
      </c>
      <c r="AP19" s="15">
        <v>6174.576446</v>
      </c>
      <c r="AQ19" s="16">
        <v>6260.462039</v>
      </c>
      <c r="AR19" s="16">
        <v>6964.3025179999995</v>
      </c>
    </row>
    <row r="20" spans="1:44" s="27" customFormat="1" ht="15" customHeight="1">
      <c r="A20" s="31" t="s">
        <v>14</v>
      </c>
      <c r="B20" s="15">
        <v>1090.0698853765464</v>
      </c>
      <c r="C20" s="15">
        <v>1289.7015139826105</v>
      </c>
      <c r="D20" s="15">
        <v>1080.6247294281491</v>
      </c>
      <c r="E20" s="15">
        <v>361.5173345456879</v>
      </c>
      <c r="F20" s="15">
        <v>620.67095574943801</v>
      </c>
      <c r="G20" s="15">
        <v>568.10108900939633</v>
      </c>
      <c r="H20" s="15">
        <v>1989.0422039999999</v>
      </c>
      <c r="I20" s="15">
        <v>377.30310500000002</v>
      </c>
      <c r="J20" s="15">
        <v>973.25655000000006</v>
      </c>
      <c r="K20" s="16">
        <v>874.02264400000001</v>
      </c>
      <c r="L20" s="15">
        <v>510.38942700000001</v>
      </c>
      <c r="M20" s="16">
        <v>751.76682600000004</v>
      </c>
      <c r="N20" s="17">
        <v>947.202</v>
      </c>
      <c r="O20" s="16">
        <v>994.06568400000003</v>
      </c>
      <c r="P20" s="17">
        <v>438.512</v>
      </c>
      <c r="Q20" s="16">
        <v>274.46032600000001</v>
      </c>
      <c r="R20" s="17">
        <v>450.24197400000003</v>
      </c>
      <c r="S20" s="16">
        <v>101.012</v>
      </c>
      <c r="T20" s="17">
        <v>170.241974</v>
      </c>
      <c r="U20" s="16">
        <v>106.525159</v>
      </c>
      <c r="V20" s="17">
        <v>97</v>
      </c>
      <c r="W20" s="16">
        <v>161.27067100000002</v>
      </c>
      <c r="X20" s="17">
        <v>245.58922799999999</v>
      </c>
      <c r="Y20" s="16">
        <v>166.95046099999999</v>
      </c>
      <c r="Z20" s="17">
        <v>232.57962600000002</v>
      </c>
      <c r="AA20" s="16">
        <v>124.076301</v>
      </c>
      <c r="AB20" s="17">
        <v>252.67362600000001</v>
      </c>
      <c r="AC20" s="16">
        <v>152.54982999999999</v>
      </c>
      <c r="AD20" s="17">
        <v>578.96722</v>
      </c>
      <c r="AE20" s="16">
        <v>160.08456000000001</v>
      </c>
      <c r="AF20" s="17">
        <v>890.90100800000005</v>
      </c>
      <c r="AG20" s="16">
        <v>629.85609799999997</v>
      </c>
      <c r="AH20" s="17">
        <v>1115.847698</v>
      </c>
      <c r="AI20" s="16">
        <v>814.025442</v>
      </c>
      <c r="AJ20" s="15">
        <v>1007.946597</v>
      </c>
      <c r="AK20" s="16">
        <v>1964.703215</v>
      </c>
      <c r="AL20" s="15">
        <v>2021.5620739999999</v>
      </c>
      <c r="AM20" s="16">
        <v>2575.3505540000001</v>
      </c>
      <c r="AN20" s="15">
        <v>1869.644509</v>
      </c>
      <c r="AO20" s="16">
        <v>2049.2844719999998</v>
      </c>
      <c r="AP20" s="15">
        <v>2073.0711489999999</v>
      </c>
      <c r="AQ20" s="16">
        <v>2164.5952830000001</v>
      </c>
      <c r="AR20" s="16">
        <v>1922.3627570000001</v>
      </c>
    </row>
    <row r="21" spans="1:44" s="27" customFormat="1" ht="15" customHeight="1">
      <c r="A21" s="82" t="s">
        <v>34</v>
      </c>
      <c r="B21" s="72">
        <v>1257.3591746573761</v>
      </c>
      <c r="C21" s="72">
        <v>1175.09735596528</v>
      </c>
      <c r="D21" s="72">
        <v>1527.474985938821</v>
      </c>
      <c r="E21" s="72">
        <v>1666.8860270410378</v>
      </c>
      <c r="F21" s="72">
        <v>1744.7377381182118</v>
      </c>
      <c r="G21" s="72">
        <v>2043.1853423052362</v>
      </c>
      <c r="H21" s="72">
        <v>2908.9725130000002</v>
      </c>
      <c r="I21" s="72">
        <v>3155.9064040000003</v>
      </c>
      <c r="J21" s="72">
        <v>3426.2345109999997</v>
      </c>
      <c r="K21" s="73">
        <v>3780.6990037547102</v>
      </c>
      <c r="L21" s="72">
        <v>4892.3220039999997</v>
      </c>
      <c r="M21" s="73">
        <v>4938.818002</v>
      </c>
      <c r="N21" s="74">
        <v>4852.5456592460005</v>
      </c>
      <c r="O21" s="73">
        <v>4570.6380049999998</v>
      </c>
      <c r="P21" s="74">
        <f t="shared" ref="P21:AI21" si="24">+P22+P23</f>
        <v>4495.5618690000001</v>
      </c>
      <c r="Q21" s="73">
        <f t="shared" si="24"/>
        <v>4057.1678609999999</v>
      </c>
      <c r="R21" s="74">
        <f t="shared" si="24"/>
        <v>4636.7396239999998</v>
      </c>
      <c r="S21" s="73">
        <f t="shared" si="24"/>
        <v>4074.4664990000001</v>
      </c>
      <c r="T21" s="74">
        <f t="shared" si="24"/>
        <v>5370.6789659999995</v>
      </c>
      <c r="U21" s="73">
        <f t="shared" si="24"/>
        <v>4389.2168350000002</v>
      </c>
      <c r="V21" s="74">
        <f t="shared" si="24"/>
        <v>5185.6746709999998</v>
      </c>
      <c r="W21" s="73">
        <f t="shared" si="24"/>
        <v>4754.699834</v>
      </c>
      <c r="X21" s="74">
        <f t="shared" si="24"/>
        <v>6265.1496420000003</v>
      </c>
      <c r="Y21" s="73">
        <f t="shared" si="24"/>
        <v>4895.3857049999997</v>
      </c>
      <c r="Z21" s="74">
        <f t="shared" si="24"/>
        <v>6078.4196009999996</v>
      </c>
      <c r="AA21" s="73">
        <f t="shared" si="24"/>
        <v>6001.3392240000003</v>
      </c>
      <c r="AB21" s="74">
        <f t="shared" si="24"/>
        <v>6932.9827830000004</v>
      </c>
      <c r="AC21" s="73">
        <f t="shared" si="24"/>
        <v>6344.759556</v>
      </c>
      <c r="AD21" s="74">
        <f t="shared" si="24"/>
        <v>6155.8846050000002</v>
      </c>
      <c r="AE21" s="73">
        <f t="shared" si="24"/>
        <v>6041.0864979999997</v>
      </c>
      <c r="AF21" s="74">
        <f t="shared" si="24"/>
        <v>8071.996631</v>
      </c>
      <c r="AG21" s="73">
        <f t="shared" si="24"/>
        <v>6482.073789</v>
      </c>
      <c r="AH21" s="74">
        <f t="shared" si="24"/>
        <v>7846.6736080000001</v>
      </c>
      <c r="AI21" s="73">
        <f t="shared" si="24"/>
        <v>5570.3251199999995</v>
      </c>
      <c r="AJ21" s="72">
        <f t="shared" ref="AJ21" si="25">+AJ22+AJ23</f>
        <v>6662.6551639999998</v>
      </c>
      <c r="AK21" s="73">
        <f t="shared" ref="AK21" si="26">+AK22+AK23</f>
        <v>5651.4358490000004</v>
      </c>
      <c r="AL21" s="72">
        <f t="shared" ref="AL21" si="27">+AL22+AL23</f>
        <v>6502.4732480000002</v>
      </c>
      <c r="AM21" s="73">
        <f t="shared" ref="AM21" si="28">+AM22+AM23</f>
        <v>5844.9322830000001</v>
      </c>
      <c r="AN21" s="72">
        <f t="shared" ref="AN21:AP21" si="29">+AN22+AN23</f>
        <v>7867.4012820000007</v>
      </c>
      <c r="AO21" s="73">
        <f t="shared" si="29"/>
        <v>7105.4435599999997</v>
      </c>
      <c r="AP21" s="72">
        <f t="shared" si="29"/>
        <v>8407.6018760000006</v>
      </c>
      <c r="AQ21" s="73">
        <f>+AQ22+AQ23</f>
        <v>9273.7691510000004</v>
      </c>
      <c r="AR21" s="73">
        <f>+AR22+AR23</f>
        <v>9823.9529700000003</v>
      </c>
    </row>
    <row r="22" spans="1:44" s="27" customFormat="1" ht="15" customHeight="1">
      <c r="A22" s="83" t="s">
        <v>7</v>
      </c>
      <c r="B22" s="72"/>
      <c r="C22" s="72"/>
      <c r="D22" s="72"/>
      <c r="E22" s="72"/>
      <c r="F22" s="72"/>
      <c r="G22" s="72"/>
      <c r="H22" s="72"/>
      <c r="I22" s="72"/>
      <c r="J22" s="72"/>
      <c r="K22" s="73"/>
      <c r="L22" s="72"/>
      <c r="M22" s="73"/>
      <c r="N22" s="74"/>
      <c r="O22" s="73"/>
      <c r="P22" s="74">
        <v>4425.8921529999998</v>
      </c>
      <c r="Q22" s="73">
        <v>3898.5869290000001</v>
      </c>
      <c r="R22" s="74">
        <v>4568.7785549999999</v>
      </c>
      <c r="S22" s="73">
        <v>3961.594517</v>
      </c>
      <c r="T22" s="74">
        <v>4978.5339329999997</v>
      </c>
      <c r="U22" s="73">
        <v>4077.5513270000001</v>
      </c>
      <c r="V22" s="74">
        <v>4823.5440490000001</v>
      </c>
      <c r="W22" s="73">
        <v>4232.298581</v>
      </c>
      <c r="X22" s="74">
        <v>5684.892613</v>
      </c>
      <c r="Y22" s="73">
        <v>4432.7333369999997</v>
      </c>
      <c r="Z22" s="74">
        <v>5331.6722769999997</v>
      </c>
      <c r="AA22" s="73">
        <v>5130.8355240000001</v>
      </c>
      <c r="AB22" s="74">
        <v>6512.7371640000001</v>
      </c>
      <c r="AC22" s="73">
        <v>5802.3835959999997</v>
      </c>
      <c r="AD22" s="74">
        <v>5599.0776370000003</v>
      </c>
      <c r="AE22" s="73">
        <v>5422.387307</v>
      </c>
      <c r="AF22" s="74">
        <v>7533.6450430000004</v>
      </c>
      <c r="AG22" s="73">
        <v>5961.4764850000001</v>
      </c>
      <c r="AH22" s="74">
        <v>7276.7032920000001</v>
      </c>
      <c r="AI22" s="73">
        <v>5421.6856969999999</v>
      </c>
      <c r="AJ22" s="72">
        <v>6096.8206879999998</v>
      </c>
      <c r="AK22" s="73">
        <v>5220.6524470000004</v>
      </c>
      <c r="AL22" s="72">
        <v>5877.7814440000002</v>
      </c>
      <c r="AM22" s="73">
        <v>5395.276914</v>
      </c>
      <c r="AN22" s="72">
        <v>7223.3438610000003</v>
      </c>
      <c r="AO22" s="73">
        <v>6676.4331739999998</v>
      </c>
      <c r="AP22" s="72">
        <v>7889.4550490000001</v>
      </c>
      <c r="AQ22" s="73">
        <v>8135.0476870000002</v>
      </c>
      <c r="AR22" s="73">
        <v>9266.9812480000001</v>
      </c>
    </row>
    <row r="23" spans="1:44" s="27" customFormat="1" ht="15" customHeight="1">
      <c r="A23" s="83" t="s">
        <v>8</v>
      </c>
      <c r="B23" s="72"/>
      <c r="C23" s="72"/>
      <c r="D23" s="72"/>
      <c r="E23" s="72"/>
      <c r="F23" s="72"/>
      <c r="G23" s="72"/>
      <c r="H23" s="72"/>
      <c r="I23" s="72"/>
      <c r="J23" s="72"/>
      <c r="K23" s="73"/>
      <c r="L23" s="72"/>
      <c r="M23" s="73"/>
      <c r="N23" s="74"/>
      <c r="O23" s="73"/>
      <c r="P23" s="74">
        <v>69.669715999999994</v>
      </c>
      <c r="Q23" s="73">
        <v>158.58093199999999</v>
      </c>
      <c r="R23" s="74">
        <v>67.961068999999995</v>
      </c>
      <c r="S23" s="73">
        <v>112.871982</v>
      </c>
      <c r="T23" s="74">
        <v>392.14503300000001</v>
      </c>
      <c r="U23" s="73">
        <v>311.66550799999999</v>
      </c>
      <c r="V23" s="74">
        <v>362.13062200000002</v>
      </c>
      <c r="W23" s="73">
        <v>522.401253</v>
      </c>
      <c r="X23" s="74">
        <v>580.25702899999999</v>
      </c>
      <c r="Y23" s="73">
        <v>462.65236800000002</v>
      </c>
      <c r="Z23" s="74">
        <v>746.74732400000005</v>
      </c>
      <c r="AA23" s="73">
        <v>870.50369999999998</v>
      </c>
      <c r="AB23" s="74">
        <v>420.24561899999998</v>
      </c>
      <c r="AC23" s="73">
        <v>542.37595999999996</v>
      </c>
      <c r="AD23" s="74">
        <v>556.80696799999998</v>
      </c>
      <c r="AE23" s="73">
        <v>618.69919100000004</v>
      </c>
      <c r="AF23" s="74">
        <v>538.35158799999999</v>
      </c>
      <c r="AG23" s="73">
        <v>520.59730400000001</v>
      </c>
      <c r="AH23" s="74">
        <v>569.97031600000003</v>
      </c>
      <c r="AI23" s="73">
        <v>148.63942299999999</v>
      </c>
      <c r="AJ23" s="72">
        <v>565.834476</v>
      </c>
      <c r="AK23" s="73">
        <v>430.78340200000002</v>
      </c>
      <c r="AL23" s="72">
        <v>624.69180400000005</v>
      </c>
      <c r="AM23" s="73">
        <v>449.65536900000001</v>
      </c>
      <c r="AN23" s="72">
        <v>644.05742099999998</v>
      </c>
      <c r="AO23" s="73">
        <v>429.01038599999998</v>
      </c>
      <c r="AP23" s="72">
        <v>518.14682700000003</v>
      </c>
      <c r="AQ23" s="73">
        <v>1138.721464</v>
      </c>
      <c r="AR23" s="73">
        <v>556.971722</v>
      </c>
    </row>
    <row r="24" spans="1:44" s="27" customFormat="1" ht="15" customHeight="1">
      <c r="A24" s="31" t="s">
        <v>15</v>
      </c>
      <c r="B24" s="15">
        <v>1082.3314846138851</v>
      </c>
      <c r="C24" s="15">
        <v>1136.2221567981469</v>
      </c>
      <c r="D24" s="15">
        <v>1426.2235433565729</v>
      </c>
      <c r="E24" s="15">
        <v>1626.5639682352171</v>
      </c>
      <c r="F24" s="15">
        <v>1626.7473399151299</v>
      </c>
      <c r="G24" s="15">
        <v>1918.340950156208</v>
      </c>
      <c r="H24" s="15">
        <v>2072.054995</v>
      </c>
      <c r="I24" s="15">
        <v>2288.007141</v>
      </c>
      <c r="J24" s="15">
        <v>2583.2015240000001</v>
      </c>
      <c r="K24" s="16">
        <v>2890.2316259999998</v>
      </c>
      <c r="L24" s="15">
        <v>2802.6996100000001</v>
      </c>
      <c r="M24" s="16">
        <v>2892.6019700000002</v>
      </c>
      <c r="N24" s="17">
        <v>3581.9166410000003</v>
      </c>
      <c r="O24" s="16">
        <v>3715.3377049999999</v>
      </c>
      <c r="P24" s="17">
        <v>3686.6461360000003</v>
      </c>
      <c r="Q24" s="16">
        <v>3917.9290419999998</v>
      </c>
      <c r="R24" s="17">
        <v>3851.6003329999999</v>
      </c>
      <c r="S24" s="16">
        <v>4150.3777899999995</v>
      </c>
      <c r="T24" s="17">
        <v>3985.9241499999998</v>
      </c>
      <c r="U24" s="16">
        <v>4347.9257959999995</v>
      </c>
      <c r="V24" s="17">
        <v>4119</v>
      </c>
      <c r="W24" s="16">
        <v>4735.1190542899994</v>
      </c>
      <c r="X24" s="17">
        <v>5102.3994819999998</v>
      </c>
      <c r="Y24" s="16">
        <v>5164.9558459999998</v>
      </c>
      <c r="Z24" s="17">
        <v>5475.6876409999995</v>
      </c>
      <c r="AA24" s="16">
        <v>5541.1932210000004</v>
      </c>
      <c r="AB24" s="17">
        <v>5700.2738639999998</v>
      </c>
      <c r="AC24" s="16">
        <v>6237.0322310000001</v>
      </c>
      <c r="AD24" s="17">
        <v>6962.893454</v>
      </c>
      <c r="AE24" s="16">
        <v>7272.1631319999997</v>
      </c>
      <c r="AF24" s="17">
        <v>8046.1606499999998</v>
      </c>
      <c r="AG24" s="16">
        <v>8267.954717999999</v>
      </c>
      <c r="AH24" s="17">
        <v>9178.8836030000002</v>
      </c>
      <c r="AI24" s="16">
        <v>9267.2716039999996</v>
      </c>
      <c r="AJ24" s="15">
        <v>8316.4181590000007</v>
      </c>
      <c r="AK24" s="16">
        <v>9013.7974709999999</v>
      </c>
      <c r="AL24" s="15">
        <v>9143.3946329999999</v>
      </c>
      <c r="AM24" s="16">
        <v>9666.1057220000002</v>
      </c>
      <c r="AN24" s="15">
        <v>10740.238582464999</v>
      </c>
      <c r="AO24" s="16">
        <v>10712.717081000001</v>
      </c>
      <c r="AP24" s="15">
        <v>11199.40864</v>
      </c>
      <c r="AQ24" s="16">
        <v>10981.274504999999</v>
      </c>
      <c r="AR24" s="16">
        <v>11855.434187999999</v>
      </c>
    </row>
    <row r="25" spans="1:44" s="27" customFormat="1" ht="15" customHeight="1">
      <c r="A25" s="31" t="s">
        <v>16</v>
      </c>
      <c r="B25" s="15">
        <v>2152.3266572782468</v>
      </c>
      <c r="C25" s="15">
        <v>2002.5543840607211</v>
      </c>
      <c r="D25" s="15">
        <v>3453.483064367058</v>
      </c>
      <c r="E25" s="15">
        <v>2974.372908341998</v>
      </c>
      <c r="F25" s="15">
        <v>3049.4320420479003</v>
      </c>
      <c r="G25" s="15">
        <v>3800.2396295518502</v>
      </c>
      <c r="H25" s="15">
        <v>3502.8713589999998</v>
      </c>
      <c r="I25" s="15">
        <v>4509.8267469999901</v>
      </c>
      <c r="J25" s="15">
        <v>3266.4387898800001</v>
      </c>
      <c r="K25" s="16">
        <v>3252.2280682474102</v>
      </c>
      <c r="L25" s="15">
        <v>3639.6084190000001</v>
      </c>
      <c r="M25" s="16">
        <v>2362.1261370000002</v>
      </c>
      <c r="N25" s="17">
        <v>3102.1346680000001</v>
      </c>
      <c r="O25" s="16">
        <v>2107.4728609999997</v>
      </c>
      <c r="P25" s="17">
        <v>3177.4078465369498</v>
      </c>
      <c r="Q25" s="16">
        <v>2421.1322690000002</v>
      </c>
      <c r="R25" s="17">
        <v>2876.6302169999999</v>
      </c>
      <c r="S25" s="16">
        <v>2052.6904199999999</v>
      </c>
      <c r="T25" s="17">
        <v>3084.2482622804787</v>
      </c>
      <c r="U25" s="16">
        <v>2339.0506082719894</v>
      </c>
      <c r="V25" s="17">
        <v>2979</v>
      </c>
      <c r="W25" s="16">
        <v>2319.6023971300001</v>
      </c>
      <c r="X25" s="17">
        <v>3549.4560489999999</v>
      </c>
      <c r="Y25" s="16">
        <v>3189.1341470399998</v>
      </c>
      <c r="Z25" s="17">
        <v>2574.6847693999998</v>
      </c>
      <c r="AA25" s="16">
        <v>2718.15608505</v>
      </c>
      <c r="AB25" s="17">
        <v>4342.7549796250005</v>
      </c>
      <c r="AC25" s="16">
        <v>3518.6713850000001</v>
      </c>
      <c r="AD25" s="17">
        <v>5815.4145369999997</v>
      </c>
      <c r="AE25" s="16">
        <v>5960.998439</v>
      </c>
      <c r="AF25" s="17">
        <v>3691.9129720000001</v>
      </c>
      <c r="AG25" s="16">
        <v>1959.436299</v>
      </c>
      <c r="AH25" s="17">
        <v>4075.2205330000002</v>
      </c>
      <c r="AI25" s="16">
        <v>1979.018327</v>
      </c>
      <c r="AJ25" s="15">
        <v>3867.5730691149997</v>
      </c>
      <c r="AK25" s="16">
        <v>2891.4440909999998</v>
      </c>
      <c r="AL25" s="15">
        <v>3217.5027409999998</v>
      </c>
      <c r="AM25" s="16">
        <v>1938.3295479999999</v>
      </c>
      <c r="AN25" s="15">
        <v>3780.0593850260002</v>
      </c>
      <c r="AO25" s="16">
        <v>2660.7511039999999</v>
      </c>
      <c r="AP25" s="15">
        <v>5104.5825130000003</v>
      </c>
      <c r="AQ25" s="16">
        <v>2873.1663600000002</v>
      </c>
      <c r="AR25" s="16">
        <v>4430.3828099449993</v>
      </c>
    </row>
    <row r="26" spans="1:44" s="27" customFormat="1" ht="15" customHeight="1">
      <c r="A26" s="31" t="s">
        <v>32</v>
      </c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6"/>
      <c r="AH26" s="17"/>
      <c r="AI26" s="16"/>
      <c r="AJ26" s="15"/>
      <c r="AK26" s="16"/>
      <c r="AL26" s="15"/>
      <c r="AM26" s="16"/>
      <c r="AN26" s="15"/>
      <c r="AO26" s="16"/>
      <c r="AP26" s="15"/>
      <c r="AQ26" s="16">
        <v>1042.333194</v>
      </c>
      <c r="AR26" s="60"/>
    </row>
    <row r="27" spans="1:44" s="29" customFormat="1" ht="15" customHeight="1">
      <c r="A27" s="10" t="s">
        <v>17</v>
      </c>
      <c r="B27" s="11">
        <v>-1447.2191773726372</v>
      </c>
      <c r="C27" s="11">
        <v>180.53502305503207</v>
      </c>
      <c r="D27" s="11">
        <v>2118.8978233173038</v>
      </c>
      <c r="E27" s="11">
        <v>1103.9255561569043</v>
      </c>
      <c r="F27" s="11">
        <v>4234.3025271950246</v>
      </c>
      <c r="G27" s="11">
        <v>3099.4020273530732</v>
      </c>
      <c r="H27" s="11">
        <v>3532.7875373900024</v>
      </c>
      <c r="I27" s="11">
        <v>4856.7252425100087</v>
      </c>
      <c r="J27" s="11">
        <v>9515.3329107200007</v>
      </c>
      <c r="K27" s="12">
        <v>5362.7347109182156</v>
      </c>
      <c r="L27" s="11">
        <v>5821.5592563999962</v>
      </c>
      <c r="M27" s="12">
        <v>6580.1549993204972</v>
      </c>
      <c r="N27" s="13">
        <v>3987.8759809459953</v>
      </c>
      <c r="O27" s="12">
        <v>3324.5622717274819</v>
      </c>
      <c r="P27" s="13">
        <v>2426.2408414300007</v>
      </c>
      <c r="Q27" s="12">
        <v>2278.9860610158648</v>
      </c>
      <c r="R27" s="13">
        <v>4860.1009864119987</v>
      </c>
      <c r="S27" s="12">
        <v>2291.6684131000075</v>
      </c>
      <c r="T27" s="13">
        <v>928.34997441417363</v>
      </c>
      <c r="U27" s="12">
        <v>-2215.8398126994216</v>
      </c>
      <c r="V27" s="13">
        <v>534.58648499999981</v>
      </c>
      <c r="W27" s="12">
        <v>1609.5697106000007</v>
      </c>
      <c r="X27" s="13">
        <v>741.0606229999903</v>
      </c>
      <c r="Y27" s="12">
        <v>541.42513914000301</v>
      </c>
      <c r="Z27" s="13">
        <v>1756.9033129849995</v>
      </c>
      <c r="AA27" s="12">
        <v>4744.9168395300003</v>
      </c>
      <c r="AB27" s="13">
        <v>947.18938708498172</v>
      </c>
      <c r="AC27" s="12">
        <v>3198.5147429999997</v>
      </c>
      <c r="AD27" s="13">
        <v>4464.1712102650126</v>
      </c>
      <c r="AE27" s="12">
        <v>3881.191930590001</v>
      </c>
      <c r="AF27" s="13">
        <v>-11105.101902000002</v>
      </c>
      <c r="AG27" s="12">
        <v>-10490.970431000009</v>
      </c>
      <c r="AH27" s="13">
        <v>-10953.136226000002</v>
      </c>
      <c r="AI27" s="12">
        <v>-9709.2594599999993</v>
      </c>
      <c r="AJ27" s="11">
        <f t="shared" ref="AJ27:AR27" si="30">+AJ8-AJ16</f>
        <v>-3916.1522681350034</v>
      </c>
      <c r="AK27" s="12">
        <f t="shared" si="30"/>
        <v>-3886.2074357552556</v>
      </c>
      <c r="AL27" s="11">
        <f t="shared" si="30"/>
        <v>-1869.4207080000051</v>
      </c>
      <c r="AM27" s="12">
        <f t="shared" si="30"/>
        <v>4656.6564209999997</v>
      </c>
      <c r="AN27" s="11">
        <f t="shared" si="30"/>
        <v>2633.2213628092868</v>
      </c>
      <c r="AO27" s="12">
        <f t="shared" si="30"/>
        <v>3391.2682529714075</v>
      </c>
      <c r="AP27" s="11">
        <f t="shared" si="30"/>
        <v>10254.921316625245</v>
      </c>
      <c r="AQ27" s="12">
        <f t="shared" si="30"/>
        <v>16282.413559423861</v>
      </c>
      <c r="AR27" s="61">
        <f t="shared" si="30"/>
        <v>6037.111535304517</v>
      </c>
    </row>
    <row r="28" spans="1:44" ht="17.149999999999999" customHeight="1">
      <c r="A28" s="30" t="s">
        <v>18</v>
      </c>
      <c r="B28" s="11">
        <v>3608.4728106265393</v>
      </c>
      <c r="C28" s="11">
        <v>5290.8595670546192</v>
      </c>
      <c r="D28" s="11">
        <v>5397.4184416605904</v>
      </c>
      <c r="E28" s="11">
        <v>4653.4252318664394</v>
      </c>
      <c r="F28" s="11">
        <v>4971.1671335948904</v>
      </c>
      <c r="G28" s="11">
        <v>5970.1035864635696</v>
      </c>
      <c r="H28" s="11">
        <v>7023.8984339514909</v>
      </c>
      <c r="I28" s="11">
        <v>3411.6554140000007</v>
      </c>
      <c r="J28" s="11">
        <v>11605.2304560589</v>
      </c>
      <c r="K28" s="12">
        <v>13249.244205000001</v>
      </c>
      <c r="L28" s="11">
        <v>24304.206108999992</v>
      </c>
      <c r="M28" s="12">
        <v>21163.7537027</v>
      </c>
      <c r="N28" s="13">
        <v>17997.699230860999</v>
      </c>
      <c r="O28" s="12">
        <v>14644.392883374299</v>
      </c>
      <c r="P28" s="13">
        <v>14409.951012972948</v>
      </c>
      <c r="Q28" s="12">
        <v>17741.993114000001</v>
      </c>
      <c r="R28" s="13">
        <v>17968.084741162296</v>
      </c>
      <c r="S28" s="12">
        <v>16600.98797595</v>
      </c>
      <c r="T28" s="13">
        <v>14164.525444612967</v>
      </c>
      <c r="U28" s="12">
        <v>9540.7832026634405</v>
      </c>
      <c r="V28" s="13">
        <v>13171.665000000001</v>
      </c>
      <c r="W28" s="12">
        <v>8838.6435029999993</v>
      </c>
      <c r="X28" s="13">
        <v>9673.7356690000015</v>
      </c>
      <c r="Y28" s="12">
        <v>5571.8098907399999</v>
      </c>
      <c r="Z28" s="13">
        <v>7399.7347410000002</v>
      </c>
      <c r="AA28" s="12">
        <v>9890.1200425000025</v>
      </c>
      <c r="AB28" s="13">
        <v>6644.1087768400021</v>
      </c>
      <c r="AC28" s="12">
        <v>8011.0057430000006</v>
      </c>
      <c r="AD28" s="13">
        <v>10329.816956655</v>
      </c>
      <c r="AE28" s="12">
        <v>8560.7573629999988</v>
      </c>
      <c r="AF28" s="13">
        <v>9850.5658870000007</v>
      </c>
      <c r="AG28" s="12">
        <v>5933.4878050000007</v>
      </c>
      <c r="AH28" s="13">
        <v>9862.7330409999995</v>
      </c>
      <c r="AI28" s="12">
        <v>4867.8301789999996</v>
      </c>
      <c r="AJ28" s="11">
        <f>+AJ29-AJ30</f>
        <v>10217.375138769999</v>
      </c>
      <c r="AK28" s="12">
        <f>+AK29-AK30</f>
        <v>4332.8508760000004</v>
      </c>
      <c r="AL28" s="11">
        <f>+AL29-AL30</f>
        <v>11156.466070999999</v>
      </c>
      <c r="AM28" s="12">
        <f t="shared" ref="AM28:AO28" si="31">+AM29-AM30</f>
        <v>5052.4143839999997</v>
      </c>
      <c r="AN28" s="11">
        <f t="shared" si="31"/>
        <v>10809.778716690002</v>
      </c>
      <c r="AO28" s="12">
        <f t="shared" si="31"/>
        <v>6711.900439</v>
      </c>
      <c r="AP28" s="11">
        <f t="shared" ref="AP28:AR28" si="32">+AP29-AP30</f>
        <v>15737.322004999998</v>
      </c>
      <c r="AQ28" s="12">
        <f t="shared" si="32"/>
        <v>13102.292792</v>
      </c>
      <c r="AR28" s="61">
        <f t="shared" si="32"/>
        <v>8969.912106501597</v>
      </c>
    </row>
    <row r="29" spans="1:44" ht="14.5" customHeight="1">
      <c r="A29" s="31" t="s">
        <v>19</v>
      </c>
      <c r="B29" s="15">
        <v>5281.8026396265395</v>
      </c>
      <c r="C29" s="15">
        <v>5354.4729380546196</v>
      </c>
      <c r="D29" s="15">
        <v>5405.1559886605901</v>
      </c>
      <c r="E29" s="15">
        <v>4672.3700148664393</v>
      </c>
      <c r="F29" s="15">
        <v>4984.9299515948906</v>
      </c>
      <c r="G29" s="15">
        <v>6788.4248774635698</v>
      </c>
      <c r="H29" s="15">
        <v>7572.7455359514906</v>
      </c>
      <c r="I29" s="15">
        <v>7792.6554140000007</v>
      </c>
      <c r="J29" s="15">
        <v>12626.3551440589</v>
      </c>
      <c r="K29" s="16">
        <v>13267.733263</v>
      </c>
      <c r="L29" s="15">
        <v>24499.925054999992</v>
      </c>
      <c r="M29" s="16">
        <v>21213.588692699999</v>
      </c>
      <c r="N29" s="17">
        <v>18278.703149860998</v>
      </c>
      <c r="O29" s="16">
        <v>14714.5204093743</v>
      </c>
      <c r="P29" s="17">
        <v>14694.381012972948</v>
      </c>
      <c r="Q29" s="16">
        <v>17743.608951000002</v>
      </c>
      <c r="R29" s="17">
        <v>18318.084741162296</v>
      </c>
      <c r="S29" s="16">
        <v>16614.626389950001</v>
      </c>
      <c r="T29" s="17">
        <v>14165.225444612968</v>
      </c>
      <c r="U29" s="16">
        <v>9850.392804663441</v>
      </c>
      <c r="V29" s="17">
        <v>13300</v>
      </c>
      <c r="W29" s="16">
        <v>9122.4892009999985</v>
      </c>
      <c r="X29" s="17">
        <v>9809.1454740000008</v>
      </c>
      <c r="Y29" s="16">
        <v>5609.98668774</v>
      </c>
      <c r="Z29" s="17">
        <v>7883.1684850000001</v>
      </c>
      <c r="AA29" s="16">
        <v>10058.583077500003</v>
      </c>
      <c r="AB29" s="17">
        <v>7640.739302840002</v>
      </c>
      <c r="AC29" s="16">
        <v>8065.1541930000003</v>
      </c>
      <c r="AD29" s="17">
        <v>12326.075472655</v>
      </c>
      <c r="AE29" s="16">
        <v>8900.125485999999</v>
      </c>
      <c r="AF29" s="17">
        <v>10301.162644</v>
      </c>
      <c r="AG29" s="16">
        <v>6033.4167450000004</v>
      </c>
      <c r="AH29" s="17">
        <v>11352.788653</v>
      </c>
      <c r="AI29" s="16">
        <v>5552.6724990000002</v>
      </c>
      <c r="AJ29" s="15">
        <v>10625.07513877</v>
      </c>
      <c r="AK29" s="16">
        <v>4769.8592470000003</v>
      </c>
      <c r="AL29" s="15">
        <v>11903.868014</v>
      </c>
      <c r="AM29" s="16">
        <v>5191.431705</v>
      </c>
      <c r="AN29" s="15">
        <v>11532.166856690001</v>
      </c>
      <c r="AO29" s="16">
        <v>6810.5790479999996</v>
      </c>
      <c r="AP29" s="15">
        <v>16581.811733999999</v>
      </c>
      <c r="AQ29" s="16">
        <v>13156.239111000001</v>
      </c>
      <c r="AR29" s="16">
        <v>10201.340023501598</v>
      </c>
    </row>
    <row r="30" spans="1:44" ht="15" customHeight="1">
      <c r="A30" s="31" t="s">
        <v>20</v>
      </c>
      <c r="B30" s="32">
        <v>1673.329829</v>
      </c>
      <c r="C30" s="32">
        <v>63.613371000000001</v>
      </c>
      <c r="D30" s="32">
        <v>7.7375470000000002</v>
      </c>
      <c r="E30" s="32">
        <v>18.944783000000001</v>
      </c>
      <c r="F30" s="32">
        <v>13.762817999999999</v>
      </c>
      <c r="G30" s="32">
        <v>818.32129099999997</v>
      </c>
      <c r="H30" s="32">
        <v>548.84710200000006</v>
      </c>
      <c r="I30" s="32">
        <v>4381</v>
      </c>
      <c r="J30" s="32">
        <v>1021.124688</v>
      </c>
      <c r="K30" s="23">
        <v>18.489058</v>
      </c>
      <c r="L30" s="32">
        <v>195.71894599999999</v>
      </c>
      <c r="M30" s="23">
        <v>49.834989999999998</v>
      </c>
      <c r="N30" s="21">
        <v>281.003919</v>
      </c>
      <c r="O30" s="23">
        <v>70.127526000000003</v>
      </c>
      <c r="P30" s="21">
        <v>284.43</v>
      </c>
      <c r="Q30" s="23">
        <v>1.615837</v>
      </c>
      <c r="R30" s="21">
        <v>350</v>
      </c>
      <c r="S30" s="23">
        <v>13.638413999999999</v>
      </c>
      <c r="T30" s="21">
        <v>0.7</v>
      </c>
      <c r="U30" s="23">
        <v>309.609602</v>
      </c>
      <c r="V30" s="21">
        <v>128.33500000000001</v>
      </c>
      <c r="W30" s="23">
        <v>283.84569800000003</v>
      </c>
      <c r="X30" s="21">
        <v>135.40980500000001</v>
      </c>
      <c r="Y30" s="23">
        <v>38.176797000000001</v>
      </c>
      <c r="Z30" s="21">
        <v>483.43374399999999</v>
      </c>
      <c r="AA30" s="23">
        <v>168.46303499999999</v>
      </c>
      <c r="AB30" s="21">
        <v>996.63052600000003</v>
      </c>
      <c r="AC30" s="23">
        <v>54.148449999999997</v>
      </c>
      <c r="AD30" s="21">
        <v>1996.2585160000001</v>
      </c>
      <c r="AE30" s="23">
        <v>339.36812300000003</v>
      </c>
      <c r="AF30" s="21">
        <v>450.59675700000003</v>
      </c>
      <c r="AG30" s="23">
        <v>99.928939999999997</v>
      </c>
      <c r="AH30" s="21">
        <v>1490.0556120000001</v>
      </c>
      <c r="AI30" s="57">
        <v>684.84231999999997</v>
      </c>
      <c r="AJ30" s="32">
        <v>407.7</v>
      </c>
      <c r="AK30" s="23">
        <v>437.00837100000001</v>
      </c>
      <c r="AL30" s="32">
        <v>747.40194299999996</v>
      </c>
      <c r="AM30" s="23">
        <v>139.01732100000001</v>
      </c>
      <c r="AN30" s="32">
        <v>722.38814000000002</v>
      </c>
      <c r="AO30" s="23">
        <v>98.678608999999994</v>
      </c>
      <c r="AP30" s="32">
        <v>844.48972900000001</v>
      </c>
      <c r="AQ30" s="23">
        <v>53.946319000000003</v>
      </c>
      <c r="AR30" s="16">
        <v>1231.427917</v>
      </c>
    </row>
    <row r="31" spans="1:44" ht="15" customHeight="1">
      <c r="A31" s="10" t="s">
        <v>33</v>
      </c>
      <c r="B31" s="11">
        <v>-5055.6919879991765</v>
      </c>
      <c r="C31" s="11">
        <v>-5110.3245439995871</v>
      </c>
      <c r="D31" s="11">
        <v>-3278.5206183432865</v>
      </c>
      <c r="E31" s="11">
        <v>-3549.499675709535</v>
      </c>
      <c r="F31" s="11">
        <v>-736.86460639986581</v>
      </c>
      <c r="G31" s="11">
        <v>-2870.7015591104964</v>
      </c>
      <c r="H31" s="11">
        <v>-3491.1108965614885</v>
      </c>
      <c r="I31" s="11">
        <v>1445.0698285100079</v>
      </c>
      <c r="J31" s="11">
        <v>-2089.8975453388994</v>
      </c>
      <c r="K31" s="12">
        <v>-7886.5094940817853</v>
      </c>
      <c r="L31" s="11">
        <v>-18482.646852599995</v>
      </c>
      <c r="M31" s="12">
        <v>-14583.598703379503</v>
      </c>
      <c r="N31" s="11">
        <v>-14009.823249915004</v>
      </c>
      <c r="O31" s="12">
        <v>-11319.830611646817</v>
      </c>
      <c r="P31" s="11">
        <v>-11983.710171542947</v>
      </c>
      <c r="Q31" s="12">
        <v>-15463.007052984136</v>
      </c>
      <c r="R31" s="11">
        <v>-13107.983754750298</v>
      </c>
      <c r="S31" s="12">
        <v>-14309.319562849993</v>
      </c>
      <c r="T31" s="11">
        <v>-13236.175470198794</v>
      </c>
      <c r="U31" s="12">
        <v>-11756.623015362862</v>
      </c>
      <c r="V31" s="11">
        <v>-12637.078515000001</v>
      </c>
      <c r="W31" s="12">
        <v>-7229.0737923999986</v>
      </c>
      <c r="X31" s="11">
        <v>-8932.6750460000112</v>
      </c>
      <c r="Y31" s="12">
        <v>-5030.3847515999969</v>
      </c>
      <c r="Z31" s="11">
        <v>-5642.8314280150007</v>
      </c>
      <c r="AA31" s="12">
        <v>-5145.2032029700022</v>
      </c>
      <c r="AB31" s="11">
        <v>-5696.9193897550203</v>
      </c>
      <c r="AC31" s="12">
        <v>-4812.4910000000009</v>
      </c>
      <c r="AD31" s="11">
        <v>-5865.6457463899878</v>
      </c>
      <c r="AE31" s="12">
        <v>-4679.5654324099978</v>
      </c>
      <c r="AF31" s="11">
        <v>-20955.667789000003</v>
      </c>
      <c r="AG31" s="12">
        <v>-16424.458236000009</v>
      </c>
      <c r="AH31" s="11">
        <v>-20815.869267000002</v>
      </c>
      <c r="AI31" s="12">
        <v>-14577.089639</v>
      </c>
      <c r="AJ31" s="11">
        <f t="shared" ref="AJ31:AR31" si="33">+AJ8-AJ16-AJ28</f>
        <v>-14133.527406905003</v>
      </c>
      <c r="AK31" s="12">
        <f t="shared" si="33"/>
        <v>-8219.058311755256</v>
      </c>
      <c r="AL31" s="11">
        <f t="shared" si="33"/>
        <v>-13025.886779000004</v>
      </c>
      <c r="AM31" s="12">
        <f t="shared" si="33"/>
        <v>-395.75796300000002</v>
      </c>
      <c r="AN31" s="11">
        <f t="shared" si="33"/>
        <v>-8176.5573538807148</v>
      </c>
      <c r="AO31" s="12">
        <f t="shared" si="33"/>
        <v>-3320.6321860285925</v>
      </c>
      <c r="AP31" s="11">
        <f t="shared" si="33"/>
        <v>-5482.4006883747534</v>
      </c>
      <c r="AQ31" s="12">
        <f t="shared" si="33"/>
        <v>3180.1207674238613</v>
      </c>
      <c r="AR31" s="61">
        <f t="shared" si="33"/>
        <v>-2932.80057119708</v>
      </c>
    </row>
    <row r="32" spans="1:44" ht="15" customHeight="1">
      <c r="A32" s="33" t="s">
        <v>21</v>
      </c>
      <c r="B32" s="34">
        <v>-6.1129435087685247</v>
      </c>
      <c r="C32" s="34">
        <v>-5.8120053731602379</v>
      </c>
      <c r="D32" s="34">
        <v>-3.594009880873386</v>
      </c>
      <c r="E32" s="34">
        <v>-3.5262659730371633</v>
      </c>
      <c r="F32" s="34">
        <v>-0.70931933486182241</v>
      </c>
      <c r="G32" s="34">
        <v>-2.6524942677958219</v>
      </c>
      <c r="H32" s="34">
        <v>-2.8873401948241941</v>
      </c>
      <c r="I32" s="34">
        <v>1.086646909949148</v>
      </c>
      <c r="J32" s="34">
        <v>-1.4156320917513703</v>
      </c>
      <c r="K32" s="81">
        <v>-5.3196515265970135</v>
      </c>
      <c r="L32" s="51">
        <v>-12.162604267148918</v>
      </c>
      <c r="M32" s="49">
        <v>-9.5968148520437317</v>
      </c>
      <c r="N32" s="51">
        <v>-8.6338972299289463</v>
      </c>
      <c r="O32" s="49">
        <v>-6.9761232827655606</v>
      </c>
      <c r="P32" s="51">
        <v>-7.2569098114510737</v>
      </c>
      <c r="Q32" s="49">
        <v>-9.3638485903810711</v>
      </c>
      <c r="R32" s="51">
        <v>-7.7770633661563853</v>
      </c>
      <c r="S32" s="49">
        <v>-8.4898247548206172</v>
      </c>
      <c r="T32" s="51">
        <v>-7.8066204810303672</v>
      </c>
      <c r="U32" s="49">
        <v>-6.9339889174275413</v>
      </c>
      <c r="V32" s="51">
        <v>-7.2664132979102725</v>
      </c>
      <c r="W32" s="49">
        <v>-4.1567707183522229</v>
      </c>
      <c r="X32" s="51">
        <v>-4.9255070848715716</v>
      </c>
      <c r="Y32" s="49">
        <v>-2.7737710826871238</v>
      </c>
      <c r="Z32" s="51">
        <v>-2.9268588175752295</v>
      </c>
      <c r="AA32" s="49">
        <v>-2.6687459221383341</v>
      </c>
      <c r="AB32" s="51">
        <v>-2.7843960715463849</v>
      </c>
      <c r="AC32" s="49">
        <v>-2.3521275478901522</v>
      </c>
      <c r="AD32" s="51">
        <v>-2.7418342288785471</v>
      </c>
      <c r="AE32" s="49">
        <v>-2.1874134977815802</v>
      </c>
      <c r="AF32" s="51">
        <v>-11.594791175791903</v>
      </c>
      <c r="AG32" s="49">
        <v>-9.0876685648691122</v>
      </c>
      <c r="AH32" s="51">
        <v>-10.575210882945223</v>
      </c>
      <c r="AI32" s="49">
        <v>-7.4056862586280969</v>
      </c>
      <c r="AJ32" s="51">
        <v>-6.2580204028948536</v>
      </c>
      <c r="AK32" s="49">
        <v>-3.403206083856003</v>
      </c>
      <c r="AL32" s="51">
        <v>-5.3660088534208752</v>
      </c>
      <c r="AM32" s="49">
        <v>-0.15001382801907137</v>
      </c>
      <c r="AN32" s="51">
        <v>-2.9435403807882889</v>
      </c>
      <c r="AO32" s="49">
        <v>-1.1954193555281416</v>
      </c>
      <c r="AP32" s="51">
        <v>-1.86276631772081</v>
      </c>
      <c r="AQ32" s="49">
        <v>1.0486917162784808</v>
      </c>
      <c r="AR32" s="64">
        <v>-0.89934241155366534</v>
      </c>
    </row>
    <row r="33" spans="1:46" ht="15" customHeight="1">
      <c r="A33" s="78" t="s">
        <v>36</v>
      </c>
      <c r="B33" s="35">
        <v>-4357.7496683726386</v>
      </c>
      <c r="C33" s="35">
        <v>-2047.7719879449687</v>
      </c>
      <c r="D33" s="35">
        <f>+D9-D16+D19</f>
        <v>-2038.260062682697</v>
      </c>
      <c r="E33" s="35">
        <f t="shared" ref="E33:O33" si="34">+E9-E16+E19</f>
        <v>-1794.1985348430949</v>
      </c>
      <c r="F33" s="35">
        <f t="shared" si="34"/>
        <v>-1070.5020468049756</v>
      </c>
      <c r="G33" s="35">
        <f t="shared" si="34"/>
        <v>-1583.409412646929</v>
      </c>
      <c r="H33" s="35">
        <f t="shared" si="34"/>
        <v>-947.09776660999933</v>
      </c>
      <c r="I33" s="35">
        <f t="shared" si="34"/>
        <v>1373.3189615100091</v>
      </c>
      <c r="J33" s="35">
        <f t="shared" si="34"/>
        <v>5126.257248050003</v>
      </c>
      <c r="K33" s="28">
        <f t="shared" si="34"/>
        <v>-312.16827204993024</v>
      </c>
      <c r="L33" s="32">
        <f t="shared" si="34"/>
        <v>-163.68811260000484</v>
      </c>
      <c r="M33" s="23">
        <f t="shared" si="34"/>
        <v>-683.45020767950336</v>
      </c>
      <c r="N33" s="32">
        <f t="shared" si="34"/>
        <v>-2066.948479054005</v>
      </c>
      <c r="O33" s="23">
        <f t="shared" si="34"/>
        <v>1343.9207037274859</v>
      </c>
      <c r="P33" s="32">
        <f t="shared" ref="P33:W33" si="35">+P9-P16+P19</f>
        <v>872.43549085039558</v>
      </c>
      <c r="Q33" s="23">
        <f t="shared" si="35"/>
        <v>1086.8285410158614</v>
      </c>
      <c r="R33" s="32">
        <f t="shared" si="35"/>
        <v>3149.5548794119959</v>
      </c>
      <c r="S33" s="23">
        <f t="shared" si="35"/>
        <v>1905.8870550900119</v>
      </c>
      <c r="T33" s="32">
        <f t="shared" si="35"/>
        <v>-146.71452035611674</v>
      </c>
      <c r="U33" s="23">
        <f t="shared" si="35"/>
        <v>-1263.9103906994228</v>
      </c>
      <c r="V33" s="32">
        <f t="shared" si="35"/>
        <v>1678.0427459999992</v>
      </c>
      <c r="W33" s="23">
        <f t="shared" si="35"/>
        <v>2414.6517096000034</v>
      </c>
      <c r="X33" s="32">
        <f t="shared" ref="X33:AC33" si="36">+X9-(X16-X23)+X19</f>
        <v>1720.850102999997</v>
      </c>
      <c r="Y33" s="23">
        <f t="shared" si="36"/>
        <v>1313.2475356300019</v>
      </c>
      <c r="Z33" s="32">
        <f t="shared" si="36"/>
        <v>4507.6896914350073</v>
      </c>
      <c r="AA33" s="23">
        <f>+AA9-(AA16-AA23)+AA19</f>
        <v>4224.3888865299905</v>
      </c>
      <c r="AB33" s="32">
        <f t="shared" si="36"/>
        <v>5450.5563636249844</v>
      </c>
      <c r="AC33" s="23">
        <f t="shared" si="36"/>
        <v>7059.8325770000038</v>
      </c>
      <c r="AD33" s="32">
        <f>+AD9-(AD16-AD23)+AD19</f>
        <v>8637.5480868350096</v>
      </c>
      <c r="AE33" s="23">
        <f t="shared" ref="AE33:AQ33" si="37">+AE9-(AE16-AE23)+AE19</f>
        <v>3897.5905965899956</v>
      </c>
      <c r="AF33" s="32">
        <f>+AF9-(AF16-AF23)+AF19</f>
        <v>-9437.9862310000044</v>
      </c>
      <c r="AG33" s="23">
        <f>+AG9-(AG16-AG23)+AG19</f>
        <v>-9871.9997320000057</v>
      </c>
      <c r="AH33" s="32">
        <f t="shared" si="37"/>
        <v>-7271.2158490000011</v>
      </c>
      <c r="AI33" s="23">
        <f t="shared" si="37"/>
        <v>-5974.464758999994</v>
      </c>
      <c r="AJ33" s="32">
        <f t="shared" si="37"/>
        <v>1029.2830758650007</v>
      </c>
      <c r="AK33" s="23">
        <f t="shared" si="37"/>
        <v>1100.0642302447477</v>
      </c>
      <c r="AL33" s="32">
        <f t="shared" si="37"/>
        <v>2251.5691329999936</v>
      </c>
      <c r="AM33" s="23">
        <f t="shared" si="37"/>
        <v>10118.716562000005</v>
      </c>
      <c r="AN33" s="32">
        <f t="shared" si="37"/>
        <v>7994.4391038092963</v>
      </c>
      <c r="AO33" s="23">
        <f t="shared" si="37"/>
        <v>9452.130645971416</v>
      </c>
      <c r="AP33" s="32">
        <f t="shared" si="37"/>
        <v>16183.297611704409</v>
      </c>
      <c r="AQ33" s="23">
        <f t="shared" si="37"/>
        <v>23238.004062423868</v>
      </c>
      <c r="AR33" s="16">
        <f>+AR9-(AR16-AR23)+AR19</f>
        <v>13066.424897304521</v>
      </c>
    </row>
    <row r="34" spans="1:46" s="27" customFormat="1" ht="15" customHeight="1">
      <c r="A34" s="79" t="s">
        <v>35</v>
      </c>
      <c r="B34" s="36">
        <v>-5.2690467717079308</v>
      </c>
      <c r="C34" s="36">
        <v>-2.3289444133088981</v>
      </c>
      <c r="D34" s="36">
        <v>-2.2344001023159592</v>
      </c>
      <c r="E34" s="36">
        <v>-1.7824543795811518</v>
      </c>
      <c r="F34" s="36">
        <v>-1.0304848315592312</v>
      </c>
      <c r="G34" s="36">
        <v>-1.4630515587002775</v>
      </c>
      <c r="H34" s="36">
        <v>-0.78330180019622608</v>
      </c>
      <c r="I34" s="36">
        <v>1.0326925221586891</v>
      </c>
      <c r="J34" s="36">
        <v>3.472368436001902</v>
      </c>
      <c r="K34" s="70">
        <v>-0.2105654505598116</v>
      </c>
      <c r="L34" s="36">
        <v>-0.10771583489462772</v>
      </c>
      <c r="M34" s="69">
        <v>-0.44974805170489962</v>
      </c>
      <c r="N34" s="36">
        <v>-1.2738077011655724</v>
      </c>
      <c r="O34" s="69">
        <v>0.82822409920319984</v>
      </c>
      <c r="P34" s="36">
        <v>0.52831598726360207</v>
      </c>
      <c r="Q34" s="69">
        <v>0.65814481406534031</v>
      </c>
      <c r="R34" s="36">
        <v>1.8686541218436787</v>
      </c>
      <c r="S34" s="69">
        <v>1.130776835972251</v>
      </c>
      <c r="T34" s="36">
        <v>-8.6531383921934268E-2</v>
      </c>
      <c r="U34" s="69">
        <v>-0.74548771131042935</v>
      </c>
      <c r="V34" s="36">
        <v>0.96522139848071631</v>
      </c>
      <c r="W34" s="69">
        <v>1.3884425321590428</v>
      </c>
      <c r="X34" s="36">
        <v>0.93320538990680924</v>
      </c>
      <c r="Y34" s="69">
        <v>0.71216527017388598</v>
      </c>
      <c r="Z34" s="36">
        <v>2.3081418516118428</v>
      </c>
      <c r="AA34" s="69">
        <v>2.1630789725855748</v>
      </c>
      <c r="AB34" s="36">
        <v>2.646077933655822</v>
      </c>
      <c r="AC34" s="69">
        <v>3.4273321751103225</v>
      </c>
      <c r="AD34" s="36">
        <v>3.8937939089695104</v>
      </c>
      <c r="AE34" s="69">
        <v>1.757028079275208</v>
      </c>
      <c r="AF34" s="36">
        <v>-5.352766048726795</v>
      </c>
      <c r="AG34" s="69">
        <v>-5.5989173649059989</v>
      </c>
      <c r="AH34" s="36">
        <v>-3.8015681575631759</v>
      </c>
      <c r="AI34" s="69">
        <v>-3.1235952085539207</v>
      </c>
      <c r="AJ34" s="36">
        <v>0.43682608224560771</v>
      </c>
      <c r="AK34" s="69">
        <v>0.46686549034385355</v>
      </c>
      <c r="AL34" s="36">
        <v>0.88306264009682922</v>
      </c>
      <c r="AM34" s="69">
        <v>3.9685481696605143</v>
      </c>
      <c r="AN34" s="36">
        <v>2.877978260131949</v>
      </c>
      <c r="AO34" s="69">
        <v>3.4027436018707844</v>
      </c>
      <c r="AP34" s="36">
        <v>5.3366810220895431</v>
      </c>
      <c r="AQ34" s="69">
        <v>7.6630745010513301</v>
      </c>
      <c r="AR34" s="71">
        <v>4.0068152580624403</v>
      </c>
      <c r="AT34" s="77"/>
    </row>
    <row r="35" spans="1:46" ht="15" customHeight="1">
      <c r="A35" s="26" t="s">
        <v>22</v>
      </c>
      <c r="B35" s="11">
        <v>5385.3336199999803</v>
      </c>
      <c r="C35" s="11">
        <v>5812.0095490000003</v>
      </c>
      <c r="D35" s="11">
        <v>4019.9834509999896</v>
      </c>
      <c r="E35" s="11">
        <v>3720.4862400000002</v>
      </c>
      <c r="F35" s="11">
        <v>1275.1092209999997</v>
      </c>
      <c r="G35" s="11">
        <v>3036.6867110000003</v>
      </c>
      <c r="H35" s="11">
        <v>4368.3259437789702</v>
      </c>
      <c r="I35" s="11">
        <v>-1303.8113292436897</v>
      </c>
      <c r="J35" s="11">
        <v>1725.6692401919404</v>
      </c>
      <c r="K35" s="12">
        <v>7782.4075895773785</v>
      </c>
      <c r="L35" s="11">
        <v>18482.584470999998</v>
      </c>
      <c r="M35" s="12">
        <v>14066.461933290797</v>
      </c>
      <c r="N35" s="13">
        <v>14009.442621917951</v>
      </c>
      <c r="O35" s="12">
        <v>11599.159637811117</v>
      </c>
      <c r="P35" s="13">
        <v>11983.710203999999</v>
      </c>
      <c r="Q35" s="12">
        <v>15970.420067398485</v>
      </c>
      <c r="R35" s="13">
        <v>13108.348793000003</v>
      </c>
      <c r="S35" s="12">
        <v>14090.009954233963</v>
      </c>
      <c r="T35" s="13">
        <v>13236.075466602231</v>
      </c>
      <c r="U35" s="12">
        <v>11606.273204037596</v>
      </c>
      <c r="V35" s="13">
        <v>12637.327129000005</v>
      </c>
      <c r="W35" s="12">
        <v>7359.2497917255014</v>
      </c>
      <c r="X35" s="13">
        <v>8932.6750459999821</v>
      </c>
      <c r="Y35" s="12">
        <v>3530.3385482940212</v>
      </c>
      <c r="Z35" s="13">
        <v>5642.8314419999997</v>
      </c>
      <c r="AA35" s="12">
        <v>6582.3278353094574</v>
      </c>
      <c r="AB35" s="13">
        <v>5696.9195039999995</v>
      </c>
      <c r="AC35" s="12">
        <v>4423.2844579570774</v>
      </c>
      <c r="AD35" s="13">
        <v>5865.6457480000026</v>
      </c>
      <c r="AE35" s="12">
        <v>4179.844157712555</v>
      </c>
      <c r="AF35" s="13">
        <v>20955.667788999999</v>
      </c>
      <c r="AG35" s="12">
        <v>16381.329473735273</v>
      </c>
      <c r="AH35" s="13">
        <v>20816.090353000003</v>
      </c>
      <c r="AI35" s="12">
        <v>15294.355801593818</v>
      </c>
      <c r="AJ35" s="52">
        <f>+AJ36+AJ37</f>
        <v>14133.527404835002</v>
      </c>
      <c r="AK35" s="54">
        <f>+AK36+AK37</f>
        <v>7943.5337817122745</v>
      </c>
      <c r="AL35" s="52">
        <f>+AL36+AL37</f>
        <v>13025.886781000001</v>
      </c>
      <c r="AM35" s="54">
        <f t="shared" ref="AM35" si="38">+AM36+AM37</f>
        <v>115.54271100000005</v>
      </c>
      <c r="AN35" s="52">
        <f>+AN36+AN37</f>
        <v>8176.5573600000007</v>
      </c>
      <c r="AO35" s="54">
        <f>+AO36+AO37</f>
        <v>3337.7462134123698</v>
      </c>
      <c r="AP35" s="52">
        <f>+AP36+AP37</f>
        <v>5482.4006880000006</v>
      </c>
      <c r="AQ35" s="54">
        <f>+AQ36+AQ37</f>
        <v>-3369.3847715989473</v>
      </c>
      <c r="AR35" s="63">
        <f t="shared" ref="AR35" si="39">+AR36+AR37</f>
        <v>2932.8005689999973</v>
      </c>
    </row>
    <row r="36" spans="1:46" ht="15" customHeight="1">
      <c r="A36" s="26" t="s">
        <v>23</v>
      </c>
      <c r="B36" s="11">
        <v>634.81848600000001</v>
      </c>
      <c r="C36" s="11">
        <v>231.78654900000001</v>
      </c>
      <c r="D36" s="11">
        <v>220.130698</v>
      </c>
      <c r="E36" s="11">
        <v>537.58096399999999</v>
      </c>
      <c r="F36" s="11">
        <v>231.42538300000001</v>
      </c>
      <c r="G36" s="11">
        <v>146.97704100000001</v>
      </c>
      <c r="H36" s="11">
        <v>301.07315</v>
      </c>
      <c r="I36" s="11">
        <v>293.20226100000002</v>
      </c>
      <c r="J36" s="11">
        <v>51.099325999999998</v>
      </c>
      <c r="K36" s="12">
        <v>-835.68771615000003</v>
      </c>
      <c r="L36" s="11">
        <v>-4006.2312510000002</v>
      </c>
      <c r="M36" s="12">
        <v>-1445.3736897549998</v>
      </c>
      <c r="N36" s="13">
        <v>-5386.9481780820488</v>
      </c>
      <c r="O36" s="12">
        <v>-4795.0768280000002</v>
      </c>
      <c r="P36" s="13">
        <v>-7281.7728749999997</v>
      </c>
      <c r="Q36" s="12">
        <v>-6645.0249123337298</v>
      </c>
      <c r="R36" s="13">
        <v>-14078.729600000001</v>
      </c>
      <c r="S36" s="12">
        <v>-6817.1793030678018</v>
      </c>
      <c r="T36" s="13">
        <v>-8244.1266202238276</v>
      </c>
      <c r="U36" s="12">
        <v>-5035.7725023458952</v>
      </c>
      <c r="V36" s="13">
        <v>-6755.7426889999997</v>
      </c>
      <c r="W36" s="12">
        <v>-5091.6342940000004</v>
      </c>
      <c r="X36" s="13">
        <v>-7183.9473619999999</v>
      </c>
      <c r="Y36" s="12">
        <v>-5694.0924290000003</v>
      </c>
      <c r="Z36" s="13">
        <v>-6682.7067500000003</v>
      </c>
      <c r="AA36" s="12">
        <v>-615.06647600000008</v>
      </c>
      <c r="AB36" s="13">
        <v>-10174.807529</v>
      </c>
      <c r="AC36" s="12">
        <v>-4308.5714279999993</v>
      </c>
      <c r="AD36" s="13">
        <v>-8392.9927979999993</v>
      </c>
      <c r="AE36" s="12">
        <v>-5747.2131010000003</v>
      </c>
      <c r="AF36" s="13">
        <v>-4569.2920129999993</v>
      </c>
      <c r="AG36" s="12">
        <v>-2110.8176510000003</v>
      </c>
      <c r="AH36" s="13">
        <v>933.63095799999996</v>
      </c>
      <c r="AI36" s="12">
        <v>762.20903678600007</v>
      </c>
      <c r="AJ36" s="52">
        <v>-4363.4771259999998</v>
      </c>
      <c r="AK36" s="55">
        <v>-3739.8055859999999</v>
      </c>
      <c r="AL36" s="52">
        <f>1955.089807</f>
        <v>1955.0898070000001</v>
      </c>
      <c r="AM36" s="55">
        <v>-2356.2806139999998</v>
      </c>
      <c r="AN36" s="52">
        <v>656.83456800000033</v>
      </c>
      <c r="AO36" s="55">
        <v>-1052.4677260000001</v>
      </c>
      <c r="AP36" s="52">
        <v>-1115.457187</v>
      </c>
      <c r="AQ36" s="55">
        <v>-2810.9316130000002</v>
      </c>
      <c r="AR36" s="62">
        <v>-1466.0145499999999</v>
      </c>
    </row>
    <row r="37" spans="1:46" ht="15" customHeight="1">
      <c r="A37" s="26" t="s">
        <v>24</v>
      </c>
      <c r="B37" s="37">
        <v>4750.5151339999802</v>
      </c>
      <c r="C37" s="37">
        <v>5580.223</v>
      </c>
      <c r="D37" s="37">
        <v>3799.8527529999897</v>
      </c>
      <c r="E37" s="37">
        <v>3182.905276</v>
      </c>
      <c r="F37" s="37">
        <v>1043.6838379999997</v>
      </c>
      <c r="G37" s="37">
        <v>2889.7096700000002</v>
      </c>
      <c r="H37" s="37">
        <v>4067.25279377897</v>
      </c>
      <c r="I37" s="37">
        <v>-1597.0135902436896</v>
      </c>
      <c r="J37" s="37">
        <v>1674.5699141919404</v>
      </c>
      <c r="K37" s="38">
        <v>8618.0953057273782</v>
      </c>
      <c r="L37" s="37">
        <v>22488.815721999999</v>
      </c>
      <c r="M37" s="38">
        <v>15511.835623045798</v>
      </c>
      <c r="N37" s="39">
        <v>19396.390800000001</v>
      </c>
      <c r="O37" s="38">
        <v>16394.236465811118</v>
      </c>
      <c r="P37" s="39">
        <v>19265.483078999998</v>
      </c>
      <c r="Q37" s="38">
        <v>22615.444979732216</v>
      </c>
      <c r="R37" s="39">
        <v>27187.078393000003</v>
      </c>
      <c r="S37" s="38">
        <v>20907.189257301765</v>
      </c>
      <c r="T37" s="39">
        <v>21480.202086826059</v>
      </c>
      <c r="U37" s="38">
        <v>16642.045706383491</v>
      </c>
      <c r="V37" s="39">
        <v>19393.069818000004</v>
      </c>
      <c r="W37" s="38">
        <v>12450.884085725502</v>
      </c>
      <c r="X37" s="39">
        <v>16116.622407999981</v>
      </c>
      <c r="Y37" s="38">
        <v>9224.4309772940214</v>
      </c>
      <c r="Z37" s="39">
        <v>12325.538192</v>
      </c>
      <c r="AA37" s="38">
        <v>7197.3943113094574</v>
      </c>
      <c r="AB37" s="39">
        <v>15871.727032999999</v>
      </c>
      <c r="AC37" s="38">
        <v>8731.8558859570767</v>
      </c>
      <c r="AD37" s="39">
        <v>14258.638546000002</v>
      </c>
      <c r="AE37" s="38">
        <v>9927.0572587125553</v>
      </c>
      <c r="AF37" s="39">
        <v>25524.959801999998</v>
      </c>
      <c r="AG37" s="38">
        <v>18492.147124735275</v>
      </c>
      <c r="AH37" s="39">
        <v>19882.459395000002</v>
      </c>
      <c r="AI37" s="38">
        <v>14532.14676480782</v>
      </c>
      <c r="AJ37" s="52">
        <f t="shared" ref="AJ37:AP37" si="40">SUM(AJ38:AJ39)</f>
        <v>18497.004530835002</v>
      </c>
      <c r="AK37" s="55">
        <f t="shared" si="40"/>
        <v>11683.339367712275</v>
      </c>
      <c r="AL37" s="52">
        <f t="shared" si="40"/>
        <v>11070.796974000001</v>
      </c>
      <c r="AM37" s="55">
        <f t="shared" si="40"/>
        <v>2471.8233249999998</v>
      </c>
      <c r="AN37" s="52">
        <f t="shared" si="40"/>
        <v>7519.7227920000005</v>
      </c>
      <c r="AO37" s="55">
        <f t="shared" si="40"/>
        <v>4390.2139394123697</v>
      </c>
      <c r="AP37" s="52">
        <f t="shared" si="40"/>
        <v>6597.8578750000006</v>
      </c>
      <c r="AQ37" s="55">
        <v>-558.45315859894708</v>
      </c>
      <c r="AR37" s="62">
        <v>4398.8151189999971</v>
      </c>
    </row>
    <row r="38" spans="1:46" ht="15" customHeight="1">
      <c r="A38" s="66" t="s">
        <v>25</v>
      </c>
      <c r="B38" s="32">
        <v>1011.3099999999895</v>
      </c>
      <c r="C38" s="32">
        <v>1668.857</v>
      </c>
      <c r="D38" s="32">
        <v>1336.1249959999896</v>
      </c>
      <c r="E38" s="32">
        <v>1099.8072560000001</v>
      </c>
      <c r="F38" s="32">
        <v>901.37111600000003</v>
      </c>
      <c r="G38" s="32">
        <v>313.32325900000001</v>
      </c>
      <c r="H38" s="32">
        <v>1768.9894530000001</v>
      </c>
      <c r="I38" s="32">
        <v>-4314.1650589999899</v>
      </c>
      <c r="J38" s="32">
        <v>-1571.0478739999999</v>
      </c>
      <c r="K38" s="23">
        <v>2317.3073329999988</v>
      </c>
      <c r="L38" s="32">
        <v>4355.0896400000001</v>
      </c>
      <c r="M38" s="23">
        <v>988.22567799999706</v>
      </c>
      <c r="N38" s="21">
        <v>4493.3999999999996</v>
      </c>
      <c r="O38" s="23">
        <v>2157.4748966686338</v>
      </c>
      <c r="P38" s="21">
        <v>3982.0088109999997</v>
      </c>
      <c r="Q38" s="23">
        <v>4864.8847157322152</v>
      </c>
      <c r="R38" s="21">
        <v>2699.0313930000002</v>
      </c>
      <c r="S38" s="23">
        <v>1199.242751227001</v>
      </c>
      <c r="T38" s="21">
        <v>4223.5684334929902</v>
      </c>
      <c r="U38" s="23">
        <v>1037.1066368544607</v>
      </c>
      <c r="V38" s="21">
        <v>4746.0345710000011</v>
      </c>
      <c r="W38" s="23">
        <v>1871.996058025351</v>
      </c>
      <c r="X38" s="21">
        <v>4843.6523519999801</v>
      </c>
      <c r="Y38" s="23">
        <v>4770.0676848807525</v>
      </c>
      <c r="Z38" s="21">
        <v>4127.1550000000007</v>
      </c>
      <c r="AA38" s="23">
        <v>273.35707170408563</v>
      </c>
      <c r="AB38" s="21">
        <v>4076.4360260000003</v>
      </c>
      <c r="AC38" s="23">
        <v>5253.9900383289569</v>
      </c>
      <c r="AD38" s="21">
        <v>4368.691769</v>
      </c>
      <c r="AE38" s="23">
        <v>2389.8078182462714</v>
      </c>
      <c r="AF38" s="21">
        <v>5487.7390839999998</v>
      </c>
      <c r="AG38" s="23">
        <v>7297.8185469086211</v>
      </c>
      <c r="AH38" s="21">
        <v>5401.611414</v>
      </c>
      <c r="AI38" s="23">
        <v>4237.6742562902564</v>
      </c>
      <c r="AJ38" s="15">
        <v>11412.289451000001</v>
      </c>
      <c r="AK38" s="67">
        <v>6661.1291664272176</v>
      </c>
      <c r="AL38" s="15">
        <v>6640.7299730000004</v>
      </c>
      <c r="AM38" s="67">
        <v>1956.2739449999999</v>
      </c>
      <c r="AN38" s="15">
        <v>6342.5</v>
      </c>
      <c r="AO38" s="67">
        <v>3125.3166577904099</v>
      </c>
      <c r="AP38" s="15">
        <v>4713.1209930000005</v>
      </c>
      <c r="AQ38" s="67">
        <v>-1515.0930542641026</v>
      </c>
      <c r="AR38" s="68">
        <v>5786.0171499999979</v>
      </c>
    </row>
    <row r="39" spans="1:46" ht="15" customHeight="1">
      <c r="A39" s="66" t="s">
        <v>26</v>
      </c>
      <c r="B39" s="32">
        <v>3739.2051339999907</v>
      </c>
      <c r="C39" s="32">
        <v>3911.3660000000004</v>
      </c>
      <c r="D39" s="32">
        <v>2463.7277570000001</v>
      </c>
      <c r="E39" s="32">
        <v>2083.0980199999999</v>
      </c>
      <c r="F39" s="32">
        <v>142.31272199999967</v>
      </c>
      <c r="G39" s="32">
        <v>2576.3864110000004</v>
      </c>
      <c r="H39" s="32">
        <v>2298.2633407789699</v>
      </c>
      <c r="I39" s="32">
        <v>2717.1514687563003</v>
      </c>
      <c r="J39" s="32">
        <v>3245.6177881919402</v>
      </c>
      <c r="K39" s="23">
        <v>6300.7879727273794</v>
      </c>
      <c r="L39" s="32">
        <v>18133.726082000001</v>
      </c>
      <c r="M39" s="23">
        <v>14523.6099450458</v>
      </c>
      <c r="N39" s="21">
        <v>14902.9908</v>
      </c>
      <c r="O39" s="23">
        <v>14236.761569142483</v>
      </c>
      <c r="P39" s="21">
        <v>15283.474267999998</v>
      </c>
      <c r="Q39" s="23">
        <v>17750.560264</v>
      </c>
      <c r="R39" s="21">
        <v>24488.047000000002</v>
      </c>
      <c r="S39" s="23">
        <v>19707.946506074764</v>
      </c>
      <c r="T39" s="21">
        <v>17256.633653333069</v>
      </c>
      <c r="U39" s="23">
        <v>15604.939069529029</v>
      </c>
      <c r="V39" s="21">
        <v>14647.035247000002</v>
      </c>
      <c r="W39" s="23">
        <v>10578.888027700152</v>
      </c>
      <c r="X39" s="21">
        <v>11272.970056</v>
      </c>
      <c r="Y39" s="23">
        <v>4454.3632924132689</v>
      </c>
      <c r="Z39" s="21">
        <v>8198.3831919999993</v>
      </c>
      <c r="AA39" s="23">
        <v>6924.0372396053717</v>
      </c>
      <c r="AB39" s="21">
        <v>11795.291007</v>
      </c>
      <c r="AC39" s="23">
        <v>3477.8658476281194</v>
      </c>
      <c r="AD39" s="21">
        <v>9889.946777000001</v>
      </c>
      <c r="AE39" s="23">
        <v>7537.2494404662839</v>
      </c>
      <c r="AF39" s="21">
        <v>20037.220717999997</v>
      </c>
      <c r="AG39" s="23">
        <v>11194.328577826655</v>
      </c>
      <c r="AH39" s="21">
        <v>14480.847981000003</v>
      </c>
      <c r="AI39" s="23">
        <v>10294.472508517563</v>
      </c>
      <c r="AJ39" s="15">
        <v>7084.7150798349994</v>
      </c>
      <c r="AK39" s="67">
        <v>5022.2102012850573</v>
      </c>
      <c r="AL39" s="15">
        <v>4430.0670010000003</v>
      </c>
      <c r="AM39" s="67">
        <v>515.54938000000004</v>
      </c>
      <c r="AN39" s="15">
        <v>1177.2227920000005</v>
      </c>
      <c r="AO39" s="67">
        <v>1264.89728162196</v>
      </c>
      <c r="AP39" s="15">
        <v>1884.7368819999999</v>
      </c>
      <c r="AQ39" s="67">
        <v>956.63989566515556</v>
      </c>
      <c r="AR39" s="68">
        <v>-1387.2020310000007</v>
      </c>
    </row>
    <row r="40" spans="1:46" ht="15" customHeight="1" thickBot="1">
      <c r="A40" s="40" t="s">
        <v>27</v>
      </c>
      <c r="B40" s="41">
        <v>329.64163200080384</v>
      </c>
      <c r="C40" s="41">
        <v>701.68500500041318</v>
      </c>
      <c r="D40" s="41">
        <v>741.46283265670309</v>
      </c>
      <c r="E40" s="41">
        <v>170.98656429046514</v>
      </c>
      <c r="F40" s="41">
        <v>538.2446146001339</v>
      </c>
      <c r="G40" s="41">
        <v>165.98515188950387</v>
      </c>
      <c r="H40" s="41">
        <v>877.2150472174817</v>
      </c>
      <c r="I40" s="41">
        <v>141.25849926631827</v>
      </c>
      <c r="J40" s="41">
        <v>-364.22830514695897</v>
      </c>
      <c r="K40" s="42">
        <v>-104.10190450440678</v>
      </c>
      <c r="L40" s="41">
        <v>-6.238159999702475E-2</v>
      </c>
      <c r="M40" s="42">
        <v>-517.13677008870582</v>
      </c>
      <c r="N40" s="43">
        <v>-0.38062799705221551</v>
      </c>
      <c r="O40" s="42">
        <v>279.32902616429965</v>
      </c>
      <c r="P40" s="43">
        <v>0</v>
      </c>
      <c r="Q40" s="42">
        <v>507.41301441434916</v>
      </c>
      <c r="R40" s="43">
        <v>0</v>
      </c>
      <c r="S40" s="42">
        <v>-219.30960861602944</v>
      </c>
      <c r="T40" s="43">
        <v>0</v>
      </c>
      <c r="U40" s="42">
        <v>-150.34981132526627</v>
      </c>
      <c r="V40" s="43">
        <v>0</v>
      </c>
      <c r="W40" s="42">
        <v>130.17599932550274</v>
      </c>
      <c r="X40" s="43">
        <v>0</v>
      </c>
      <c r="Y40" s="42">
        <v>-1500.0462033059757</v>
      </c>
      <c r="Z40" s="43">
        <v>0</v>
      </c>
      <c r="AA40" s="42">
        <v>1437.1246323394553</v>
      </c>
      <c r="AB40" s="43">
        <v>0</v>
      </c>
      <c r="AC40" s="42">
        <v>-389.2065420429235</v>
      </c>
      <c r="AD40" s="43">
        <v>0</v>
      </c>
      <c r="AE40" s="42">
        <v>-499.72127469744282</v>
      </c>
      <c r="AF40" s="43">
        <v>0</v>
      </c>
      <c r="AG40" s="42">
        <v>-43.128762264735997</v>
      </c>
      <c r="AH40" s="43">
        <v>0</v>
      </c>
      <c r="AI40" s="42">
        <v>717.26616259381865</v>
      </c>
      <c r="AJ40" s="41">
        <f>+AJ31+AJ35</f>
        <v>-2.0700008462881669E-6</v>
      </c>
      <c r="AK40" s="56">
        <v>-275.52453004297445</v>
      </c>
      <c r="AL40" s="41">
        <f>+AL31+AL35</f>
        <v>1.9999970390927047E-6</v>
      </c>
      <c r="AM40" s="56">
        <f t="shared" ref="AM40:AN40" si="41">+AM31+AM35</f>
        <v>-280.21525199999996</v>
      </c>
      <c r="AN40" s="41">
        <f t="shared" si="41"/>
        <v>6.1192858993308619E-6</v>
      </c>
      <c r="AO40" s="56">
        <f>+AO31+AO35</f>
        <v>17.114027383777284</v>
      </c>
      <c r="AP40" s="41">
        <f>+AP31+AP35</f>
        <v>-3.7475274439202622E-7</v>
      </c>
      <c r="AQ40" s="56">
        <f t="shared" ref="AQ40" si="42">+AQ31+AQ35</f>
        <v>-189.26400417508603</v>
      </c>
      <c r="AR40" s="42">
        <f>+AR31+AR35</f>
        <v>-2.1970827219774947E-6</v>
      </c>
    </row>
    <row r="41" spans="1:46" ht="15" customHeight="1">
      <c r="A41" s="44" t="s">
        <v>29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7"/>
      <c r="AA41" s="46"/>
      <c r="AB41" s="46"/>
      <c r="AC41" s="46"/>
      <c r="AD41" s="46"/>
      <c r="AE41" s="46"/>
      <c r="AF41" s="46"/>
      <c r="AG41" s="46"/>
      <c r="AH41" s="46"/>
    </row>
    <row r="42" spans="1:46" ht="12" customHeight="1">
      <c r="A42" s="87" t="s">
        <v>28</v>
      </c>
      <c r="B42" s="50"/>
      <c r="C42" s="50"/>
      <c r="D42" s="50"/>
      <c r="E42" s="50"/>
      <c r="F42" s="50"/>
      <c r="G42" s="50"/>
      <c r="H42" s="50"/>
    </row>
    <row r="43" spans="1:46" ht="13.5" customHeight="1">
      <c r="A43" s="87"/>
    </row>
    <row r="46" spans="1:46" ht="15" customHeight="1">
      <c r="AK46" s="84"/>
      <c r="AL46" s="84"/>
      <c r="AM46" s="84"/>
      <c r="AN46" s="84"/>
      <c r="AO46" s="84"/>
      <c r="AP46" s="84"/>
      <c r="AQ46" s="84"/>
    </row>
    <row r="47" spans="1:46" ht="15" customHeight="1">
      <c r="P47" s="2"/>
      <c r="AA47" s="84"/>
      <c r="AB47" s="84"/>
      <c r="AC47" s="84"/>
    </row>
    <row r="49" spans="2:22" ht="15" customHeight="1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</row>
    <row r="51" spans="2:22" ht="15" customHeight="1">
      <c r="B51" s="84"/>
      <c r="C51" s="84"/>
      <c r="D51" s="84"/>
      <c r="E51" s="84"/>
      <c r="F51" s="84"/>
      <c r="G51" s="84"/>
      <c r="H51" s="84"/>
      <c r="I51" s="84"/>
      <c r="J51" s="84"/>
      <c r="K51" s="84"/>
    </row>
  </sheetData>
  <mergeCells count="18">
    <mergeCell ref="AD6:AE6"/>
    <mergeCell ref="AP6:AQ6"/>
    <mergeCell ref="AF6:AG6"/>
    <mergeCell ref="AN6:AO6"/>
    <mergeCell ref="AL6:AM6"/>
    <mergeCell ref="AJ6:AK6"/>
    <mergeCell ref="AH6:AI6"/>
    <mergeCell ref="V6:W6"/>
    <mergeCell ref="X6:Y6"/>
    <mergeCell ref="Z6:AA6"/>
    <mergeCell ref="AB6:AC6"/>
    <mergeCell ref="A42:A43"/>
    <mergeCell ref="T6:U6"/>
    <mergeCell ref="A6:A7"/>
    <mergeCell ref="L6:M6"/>
    <mergeCell ref="N6:O6"/>
    <mergeCell ref="P6:Q6"/>
    <mergeCell ref="R6:S6"/>
  </mergeCells>
  <pageMargins left="0.43307086614173229" right="0.43307086614173229" top="0.74803149606299213" bottom="0.74803149606299213" header="0.31496062992125984" footer="0.31496062992125984"/>
  <pageSetup paperSize="9" scale="70" orientation="landscape" r:id="rId1"/>
  <colBreaks count="1" manualBreakCount="1">
    <brk id="19" min="1" max="42" man="1"/>
  </colBreaks>
  <ignoredErrors>
    <ignoredError sqref="AJ12 AI17:AJ20 AL17:AL20 AK12:AL15 AK24:AL25 AK17:AK20 AK27:AL32 AK35:AL40 AH12:AI12" formulaRange="1"/>
    <ignoredError sqref="AN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GRANDES AGREGADOS</vt:lpstr>
      <vt:lpstr>'GRANDES AGREGADOS'!Área_de_Impressão</vt:lpstr>
      <vt:lpstr>'GRANDES AGREGADOS'!Títulos_de_Impressão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DNOCP</dc:creator>
  <cp:lastModifiedBy>MF / DNOCP / Dirª Serv  - Recilete Delgado Joia</cp:lastModifiedBy>
  <cp:lastPrinted>2026-02-17T12:00:30Z</cp:lastPrinted>
  <dcterms:created xsi:type="dcterms:W3CDTF">2021-10-18T16:56:23Z</dcterms:created>
  <dcterms:modified xsi:type="dcterms:W3CDTF">2026-02-23T16:04:03Z</dcterms:modified>
</cp:coreProperties>
</file>